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22" sheetId="6" r:id="rId1"/>
    <sheet name="2021" sheetId="5" r:id="rId2"/>
    <sheet name="2020" sheetId="4" r:id="rId3"/>
    <sheet name="2019" sheetId="1" r:id="rId4"/>
  </sheets>
  <definedNames>
    <definedName name="SdCt91d599a1396e4c9a8fc1d6c41665bc3b_0" comment="sc㞂⃲ˡ⁜ꁢҰᎁ鰠┃_xd81d_횠୑ìİᓀམѠঀ嘀桇譣ꎄ뀆풬ࣈʻ逋ಉ爁鐀㠄「所㦾䤠ˉ⹎꒖隽道侄5狈∡咯놐$댤䀋_xdd84_✮ꗈÍ㦁됀咰ᑜㄑ퐀ⵃ땸ꂰŬ뗅뒤闑냰룘㠃攕吴峴ಌ㷍儬泬᷽橙_xdd3c_簸_xdac3_ꖂ鉙⎣_xda41_戓ٸ녒㍪뉘郐 藸䓓褬裈ꥨ_x0018_籋觥铕褵䘁Ӹ평誹㮽糚䄂䉁뒫ഷ䚦ړ囏摳㥆꽮龂។峃ᢜ儢䇒饬깅暰_xda58_誓ᤩ첡犹썮돎៱꧂膶䚗ᦦ෫梡癁ᨲ䚍욨쁴쌛㌋챸䨝ꤟ⥠Ɉ䇈拖㇔汋㮕⺕紿촟剤艚✧귏陋摄콓㋇⒥ᑒ⫏躰ڀᕊ艪긞괤呮睵ωꑺ͋㐚휵렼漳䁗霏֓瑦⹡⩂慰깲ਢ_x0000_儛ࣄⰂⶋĝ䀁헪䉑㤄쪠͛ꦐ堑ᤕ퇤뀁ꗈO堤ꕍ_xddef__xda42_斀ܤꑺ侮鹿଎䷧⋀_x001c_:䎈ၼ脟輧㐂忯㨆⧁" localSheetId="2">'2020'!$A$1:$I$3</definedName>
    <definedName name="SdCt91d599a1396e4c9a8fc1d6c41665bc3b_0" comment="sc㞂⃲ˡ⁜ꁢҰᎁ鰠┃_xd81d_횠୑ìİᓀམѠঀ嘀桇譣ꎄ뀆풬ࣈʻ逋ಉ爁鐀㠄「所㦾䤠ˉ⹎꒖隽道侄5狈∡咯놐$댤䀋_xdd84_✮ꗈÍ㦁됀咰ᑜㄑ퐀ⵃ땸ꂰŬ뗅뒤闑냰룘㠃攕吴峴ಌ㷍儬泬᷽橙_xdd3c_簸_xdac3_ꖂ鉙⎣_xda41_戓ٸ녒㍪뉘郐 藸䓓褬裈ꥨ_x0018_籋觥铕褵䘁Ӹ평誹㮽糚䄂䉁뒫ഷ䚦ړ囏摳㥆꽮龂។峃ᢜ儢䇒饬깅暰_xda58_誓ᤩ첡犹썮돎៱꧂膶䚗ᦦ෫梡癁ᨲ䚍욨쁴쌛㌋챸䨝ꤟ⥠Ɉ䇈拖㇔汋㮕⺕紿촟剤艚✧귏陋摄콓㋇⒥ᑒ⫏躰ڀᕊ艪긞괤呮睵ωꑺ͋㐚휵렼漳䁗霏֓瑦⹡⩂慰깲ਢ_x0000_儛ࣄⰂⶋĝ䀁헪䉑㤄쪠͛ꦐ堑ᤕ퇤뀁ꗈO堤ꕍ_xddef__xda42_斀ܤꑺ侮鹿଎䷧⋀_x001c_:䎈ၼ脟輧㐂忯㨆⧁" localSheetId="1">'2021'!$A$1:$G$3</definedName>
    <definedName name="SdCt91d599a1396e4c9a8fc1d6c41665bc3b_0" comment="sc㞂⃲ˡ⁜ꁢҰᎁ鰠┃_xd81d_횠୑ìİᓀམѠঀ嘀桇譣ꎄ뀆풬ࣈʻ逋ಉ爁鐀㠄「所㦾䤠ˉ⹎꒖隽道侄5狈∡咯놐$댤䀋_xdd84_✮ꗈÍ㦁됀咰ᑜㄑ퐀ⵃ땸ꂰŬ뗅뒤闑냰룘㠃攕吴峴ಌ㷍儬泬᷽橙_xdd3c_簸_xdac3_ꖂ鉙⎣_xda41_戓ٸ녒㍪뉘郐 藸䓓褬裈ꥨ_x0018_籋觥铕褵䘁Ӹ평誹㮽糚䄂䉁뒫ഷ䚦ړ囏摳㥆꽮龂។峃ᢜ儢䇒饬깅暰_xda58_誓ᤩ첡犹썮돎៱꧂膶䚗ᦦ෫梡癁ᨲ䚍욨쁴쌛㌋챸䨝ꤟ⥠Ɉ䇈拖㇔汋㮕⺕紿촟剤艚✧귏陋摄콓㋇⒥ᑒ⫏躰ڀᕊ艪긞괤呮睵ωꑺ͋㐚휵렼漳䁗霏֓瑦⹡⩂慰깲ਢ_x0000_儛ࣄⰂⶋĝ䀁헪䉑㤄쪠͛ꦐ堑ᤕ퇤뀁ꗈO堤ꕍ_xddef__xda42_斀ܤꑺ侮鹿଎䷧⋀_x001c_:䎈ၼ脟輧㐂忯㨆⧁" localSheetId="0">'2022'!$A$1:$G$3</definedName>
    <definedName name="SdCt91d599a1396e4c9a8fc1d6c41665bc3b_1" comment="sc탍ㄵ틦亳‖⬾㤾妆똏싀䚖៉쀀쳇郍检偉쇐哏椡笔氊왆꽍戠ꠢ_x0001_᧰箌Б㢨ҁ턦킎ᙸ帓谉쁔촛₍襫樱斄̓纬禁욖怀۫扸ᐅ椸僆㠨⑈ܣ₃李葱᫙蠼ꖪŘᩑቅ酼ԑ዁視閦釤攖㊖䴕鱦_xd975_⨙柡䙬ɥ餒닂ꌲꀵ瀼ἅ􌐗揙ᗬ腊꠲貁蛼䀎Ⲕㄠᴃ䀀_x0000_䶕湟얖∲£夠๘珥ఝ區,笿Ẫ仙绠噵_xdd4d_ྻຈ쮞豝݀l_xdd5d_ה锹䬚낌ࠊޒ筪쌭뢛꾈쁕蒎℀_x0000_" localSheetId="2">'2020'!$A$1:$I$3</definedName>
    <definedName name="SdCt91d599a1396e4c9a8fc1d6c41665bc3b_1" comment="sc탍ㄵ틦亳‖⬾㤾妆똏싀䚖៉쀀쳇郍检偉쇐哏椡笔氊왆꽍戠ꠢ_x0001_᧰箌Б㢨ҁ턦킎ᙸ帓谉쁔촛₍襫樱斄̓纬禁욖怀۫扸ᐅ椸僆㠨⑈ܣ₃李葱᫙蠼ꖪŘᩑቅ酼ԑ዁視閦釤攖㊖䴕鱦_xd975_⨙柡䙬ɥ餒닂ꌲꀵ瀼ἅ􌐗揙ᗬ腊꠲貁蛼䀎Ⲕㄠᴃ䀀_x0000_䶕湟얖∲£夠๘珥ఝ區,笿Ẫ仙绠噵_xdd4d_ྻຈ쮞豝݀l_xdd5d_ה锹䬚낌ࠊޒ筪쌭뢛꾈쁕蒎℀_x0000_" localSheetId="1">'2021'!$A$1:$G$3</definedName>
    <definedName name="SdCt91d599a1396e4c9a8fc1d6c41665bc3b_1" comment="sc탍ㄵ틦亳‖⬾㤾妆똏싀䚖៉쀀쳇郍检偉쇐哏椡笔氊왆꽍戠ꠢ_x0001_᧰箌Б㢨ҁ턦킎ᙸ帓谉쁔촛₍襫樱斄̓纬禁욖怀۫扸ᐅ椸僆㠨⑈ܣ₃李葱᫙蠼ꖪŘᩑቅ酼ԑ዁視閦釤攖㊖䴕鱦_xd975_⨙柡䙬ɥ餒닂ꌲꀵ瀼ἅ􌐗揙ᗬ腊꠲貁蛼䀎Ⲕㄠᴃ䀀_x0000_䶕湟얖∲£夠๘珥ఝ區,笿Ẫ仙绠噵_xdd4d_ྻຈ쮞豝݀l_xdd5d_ה锹䬚낌ࠊޒ筪쌭뢛꾈쁕蒎℀_x0000_" localSheetId="0">'2022'!$A$1:$G$3</definedName>
  </definedNames>
  <calcPr calcId="162913"/>
</workbook>
</file>

<file path=xl/calcChain.xml><?xml version="1.0" encoding="utf-8"?>
<calcChain xmlns="http://schemas.openxmlformats.org/spreadsheetml/2006/main">
  <c r="E65" i="6" l="1"/>
  <c r="E62" i="6"/>
  <c r="E60" i="6"/>
  <c r="E49" i="6"/>
  <c r="E47" i="6"/>
  <c r="E40" i="6"/>
  <c r="E38" i="6"/>
  <c r="E36" i="6"/>
  <c r="E34" i="6"/>
  <c r="E30" i="6"/>
  <c r="E26" i="6"/>
  <c r="E21" i="6"/>
  <c r="E14" i="6"/>
  <c r="E9" i="6"/>
  <c r="E5" i="6"/>
  <c r="E3" i="6"/>
  <c r="E66" i="6" l="1"/>
  <c r="E65" i="5"/>
  <c r="E62" i="5"/>
  <c r="E60" i="5"/>
  <c r="E49" i="5"/>
  <c r="E47" i="5"/>
  <c r="E40" i="5"/>
  <c r="E38" i="5"/>
  <c r="E36" i="5"/>
  <c r="E34" i="5"/>
  <c r="E30" i="5"/>
  <c r="E26" i="5"/>
  <c r="E21" i="5"/>
  <c r="E14" i="5"/>
  <c r="E9" i="5"/>
  <c r="E5" i="5"/>
  <c r="E3" i="5"/>
  <c r="E66" i="5" l="1"/>
  <c r="F30" i="4"/>
  <c r="F26" i="4"/>
  <c r="F21" i="4"/>
  <c r="F14" i="4"/>
  <c r="F9" i="4"/>
  <c r="F5" i="4"/>
  <c r="F40" i="4"/>
  <c r="F38" i="4"/>
  <c r="F36" i="4"/>
  <c r="F62" i="4"/>
  <c r="F49" i="4" l="1"/>
  <c r="F47" i="4"/>
  <c r="F34" i="4"/>
  <c r="F3" i="4"/>
  <c r="H41" i="1" l="1"/>
  <c r="E30" i="4"/>
  <c r="E3" i="4"/>
  <c r="E21" i="4"/>
  <c r="E62" i="4"/>
  <c r="F65" i="4"/>
  <c r="E65" i="4"/>
  <c r="E49" i="4"/>
  <c r="E60" i="4"/>
  <c r="E26" i="4"/>
  <c r="E34" i="4"/>
  <c r="E14" i="4"/>
  <c r="E9" i="4"/>
  <c r="E38" i="4"/>
  <c r="E36" i="4"/>
  <c r="E40" i="4"/>
  <c r="E47" i="4"/>
  <c r="E5" i="4"/>
  <c r="E66" i="4" l="1"/>
  <c r="H64" i="1" l="1"/>
  <c r="G17" i="1" l="1"/>
  <c r="H4" i="1"/>
  <c r="H5" i="1"/>
  <c r="G4" i="1"/>
  <c r="G2" i="1" l="1"/>
  <c r="H2" i="1" l="1"/>
  <c r="G58" i="1" l="1"/>
  <c r="H58" i="1" s="1"/>
  <c r="G59" i="1"/>
  <c r="H59" i="1" s="1"/>
  <c r="G60" i="1"/>
  <c r="H60" i="1" s="1"/>
  <c r="G61" i="1"/>
  <c r="H61" i="1" s="1"/>
  <c r="I58" i="1" l="1"/>
  <c r="I59" i="1"/>
  <c r="I60" i="1"/>
  <c r="I61" i="1"/>
  <c r="F68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63" i="1"/>
  <c r="F64" i="1"/>
  <c r="F65" i="1"/>
  <c r="F66" i="1"/>
  <c r="F67" i="1"/>
  <c r="F2" i="1"/>
  <c r="G65" i="1" l="1"/>
  <c r="H65" i="1" s="1"/>
  <c r="I65" i="1"/>
  <c r="G56" i="1"/>
  <c r="H56" i="1" s="1"/>
  <c r="I56" i="1"/>
  <c r="G52" i="1"/>
  <c r="H52" i="1" s="1"/>
  <c r="I52" i="1"/>
  <c r="G48" i="1"/>
  <c r="H48" i="1" s="1"/>
  <c r="I48" i="1"/>
  <c r="G44" i="1"/>
  <c r="H44" i="1" s="1"/>
  <c r="I44" i="1"/>
  <c r="G40" i="1"/>
  <c r="H40" i="1" s="1"/>
  <c r="I40" i="1"/>
  <c r="G36" i="1"/>
  <c r="H36" i="1" s="1"/>
  <c r="I36" i="1"/>
  <c r="G32" i="1"/>
  <c r="H32" i="1" s="1"/>
  <c r="I32" i="1"/>
  <c r="G28" i="1"/>
  <c r="H28" i="1" s="1"/>
  <c r="I28" i="1"/>
  <c r="G24" i="1"/>
  <c r="H24" i="1" s="1"/>
  <c r="I24" i="1"/>
  <c r="G20" i="1"/>
  <c r="H20" i="1" s="1"/>
  <c r="I20" i="1"/>
  <c r="G16" i="1"/>
  <c r="H16" i="1" s="1"/>
  <c r="I16" i="1"/>
  <c r="G12" i="1"/>
  <c r="H12" i="1" s="1"/>
  <c r="I12" i="1"/>
  <c r="G8" i="1"/>
  <c r="H8" i="1" s="1"/>
  <c r="I8" i="1"/>
  <c r="I4" i="1"/>
  <c r="G64" i="1"/>
  <c r="I64" i="1"/>
  <c r="G55" i="1"/>
  <c r="H55" i="1" s="1"/>
  <c r="G51" i="1"/>
  <c r="H51" i="1" s="1"/>
  <c r="I51" i="1"/>
  <c r="G47" i="1"/>
  <c r="H47" i="1" s="1"/>
  <c r="G43" i="1"/>
  <c r="H43" i="1" s="1"/>
  <c r="I43" i="1"/>
  <c r="G39" i="1"/>
  <c r="H39" i="1" s="1"/>
  <c r="G35" i="1"/>
  <c r="H35" i="1" s="1"/>
  <c r="I35" i="1"/>
  <c r="G31" i="1"/>
  <c r="H31" i="1" s="1"/>
  <c r="G27" i="1"/>
  <c r="H27" i="1" s="1"/>
  <c r="I27" i="1"/>
  <c r="H23" i="1"/>
  <c r="I23" i="1" s="1"/>
  <c r="G23" i="1"/>
  <c r="G19" i="1"/>
  <c r="H19" i="1" s="1"/>
  <c r="I19" i="1"/>
  <c r="G15" i="1"/>
  <c r="H15" i="1" s="1"/>
  <c r="I15" i="1"/>
  <c r="G11" i="1"/>
  <c r="H11" i="1" s="1"/>
  <c r="I11" i="1"/>
  <c r="G7" i="1"/>
  <c r="H7" i="1" s="1"/>
  <c r="I7" i="1"/>
  <c r="G3" i="1"/>
  <c r="I3" i="1" s="1"/>
  <c r="H3" i="1"/>
  <c r="G67" i="1"/>
  <c r="H67" i="1"/>
  <c r="I67" i="1"/>
  <c r="G63" i="1"/>
  <c r="H63" i="1" s="1"/>
  <c r="I63" i="1"/>
  <c r="G54" i="1"/>
  <c r="H54" i="1" s="1"/>
  <c r="I54" i="1"/>
  <c r="G50" i="1"/>
  <c r="H50" i="1"/>
  <c r="I50" i="1"/>
  <c r="G46" i="1"/>
  <c r="H46" i="1" s="1"/>
  <c r="G42" i="1"/>
  <c r="H42" i="1" s="1"/>
  <c r="I42" i="1"/>
  <c r="G38" i="1"/>
  <c r="H38" i="1" s="1"/>
  <c r="G34" i="1"/>
  <c r="H34" i="1" s="1"/>
  <c r="I34" i="1"/>
  <c r="G30" i="1"/>
  <c r="H30" i="1" s="1"/>
  <c r="G26" i="1"/>
  <c r="H26" i="1" s="1"/>
  <c r="I26" i="1"/>
  <c r="G22" i="1"/>
  <c r="H22" i="1" s="1"/>
  <c r="G18" i="1"/>
  <c r="H18" i="1" s="1"/>
  <c r="I18" i="1"/>
  <c r="G14" i="1"/>
  <c r="H14" i="1" s="1"/>
  <c r="G10" i="1"/>
  <c r="H10" i="1" s="1"/>
  <c r="I10" i="1"/>
  <c r="G6" i="1"/>
  <c r="H6" i="1" s="1"/>
  <c r="F62" i="1"/>
  <c r="G66" i="1"/>
  <c r="H66" i="1" s="1"/>
  <c r="I66" i="1"/>
  <c r="G57" i="1"/>
  <c r="H57" i="1" s="1"/>
  <c r="I57" i="1"/>
  <c r="G53" i="1"/>
  <c r="H53" i="1" s="1"/>
  <c r="I53" i="1"/>
  <c r="G49" i="1"/>
  <c r="H49" i="1" s="1"/>
  <c r="I49" i="1"/>
  <c r="G45" i="1"/>
  <c r="H45" i="1" s="1"/>
  <c r="I45" i="1"/>
  <c r="G41" i="1"/>
  <c r="I41" i="1"/>
  <c r="G37" i="1"/>
  <c r="H37" i="1" s="1"/>
  <c r="I37" i="1"/>
  <c r="G33" i="1"/>
  <c r="H33" i="1" s="1"/>
  <c r="I33" i="1"/>
  <c r="G29" i="1"/>
  <c r="H29" i="1" s="1"/>
  <c r="I29" i="1"/>
  <c r="G25" i="1"/>
  <c r="H25" i="1" s="1"/>
  <c r="I25" i="1"/>
  <c r="G21" i="1"/>
  <c r="H21" i="1" s="1"/>
  <c r="I21" i="1"/>
  <c r="H17" i="1"/>
  <c r="I17" i="1"/>
  <c r="G13" i="1"/>
  <c r="H13" i="1" s="1"/>
  <c r="I13" i="1"/>
  <c r="G9" i="1"/>
  <c r="H9" i="1" s="1"/>
  <c r="I9" i="1"/>
  <c r="G5" i="1"/>
  <c r="I5" i="1"/>
  <c r="H68" i="1" l="1"/>
  <c r="I2" i="1"/>
  <c r="G62" i="1"/>
  <c r="H62" i="1" s="1"/>
  <c r="I62" i="1"/>
  <c r="I68" i="1" s="1"/>
  <c r="I6" i="1"/>
  <c r="I14" i="1"/>
  <c r="I22" i="1"/>
  <c r="I30" i="1"/>
  <c r="I38" i="1"/>
  <c r="I46" i="1"/>
  <c r="I31" i="1"/>
  <c r="I39" i="1"/>
  <c r="I47" i="1"/>
  <c r="I55" i="1"/>
  <c r="G68" i="1" l="1"/>
  <c r="F59" i="4" l="1"/>
  <c r="F58" i="4" l="1"/>
  <c r="F60" i="4" s="1"/>
  <c r="F66" i="4" l="1"/>
</calcChain>
</file>

<file path=xl/sharedStrings.xml><?xml version="1.0" encoding="utf-8"?>
<sst xmlns="http://schemas.openxmlformats.org/spreadsheetml/2006/main" count="547" uniqueCount="135">
  <si>
    <t>Vejnavn</t>
  </si>
  <si>
    <t>Københavns Universitet</t>
  </si>
  <si>
    <t>Fredensborg</t>
  </si>
  <si>
    <t>Nødebovej</t>
  </si>
  <si>
    <t>Erhvervsakademiet Copenhagen Business Academy</t>
  </si>
  <si>
    <t>Hillerød</t>
  </si>
  <si>
    <t>Peder Oxes Alle</t>
  </si>
  <si>
    <t>Professionshøjskolen UCC</t>
  </si>
  <si>
    <t>Carlsbergvej</t>
  </si>
  <si>
    <t>Professionshøjskolen Metropol / Metropolitan UC</t>
  </si>
  <si>
    <t>Erhvervsakademi Sjælland</t>
  </si>
  <si>
    <t>Nykøbing F</t>
  </si>
  <si>
    <t>Bispegade</t>
  </si>
  <si>
    <t>Næstved</t>
  </si>
  <si>
    <t>Femøvej</t>
  </si>
  <si>
    <t>Roskilde</t>
  </si>
  <si>
    <t>Maglegårdsvej</t>
  </si>
  <si>
    <t>Slagelse</t>
  </si>
  <si>
    <t>Bredahlsgade</t>
  </si>
  <si>
    <t>Professionshøjskolen Sjælland University College</t>
  </si>
  <si>
    <t>Kalundborg</t>
  </si>
  <si>
    <t>J Hagemann-Petersens Alle</t>
  </si>
  <si>
    <t>Parkvej</t>
  </si>
  <si>
    <t>Trekroner Forskerpark</t>
  </si>
  <si>
    <t>Ingemannsvej</t>
  </si>
  <si>
    <t>Vordingborg</t>
  </si>
  <si>
    <t>Kuskevej</t>
  </si>
  <si>
    <t>Syddansk Universitet</t>
  </si>
  <si>
    <t>Esbjerg</t>
  </si>
  <si>
    <t>Niels Bohrs Vej</t>
  </si>
  <si>
    <t>Kolding</t>
  </si>
  <si>
    <t>Universitetsparken</t>
  </si>
  <si>
    <t>Sdr.Stationsvej</t>
  </si>
  <si>
    <t>Sønderborg</t>
  </si>
  <si>
    <t>Alsion</t>
  </si>
  <si>
    <t>Erhvervsakademiet Lillebælt</t>
  </si>
  <si>
    <t>Vejle</t>
  </si>
  <si>
    <t>Boulevarden</t>
  </si>
  <si>
    <t>Professionshøjskolen UC Syddanmark</t>
  </si>
  <si>
    <t>Haderslev</t>
  </si>
  <si>
    <t>Lembckesvej</t>
  </si>
  <si>
    <t>Dyrehavevej</t>
  </si>
  <si>
    <t>Aabenraa</t>
  </si>
  <si>
    <t>Dronning Margrethes Vej</t>
  </si>
  <si>
    <t>Erhvervsakademi SydVest</t>
  </si>
  <si>
    <t>Fredericia Maskinmesterskole</t>
  </si>
  <si>
    <t>Professionshøjskolen Lillebælt University College</t>
  </si>
  <si>
    <t>Jelling</t>
  </si>
  <si>
    <t>Vejlevej</t>
  </si>
  <si>
    <t>Svendborg</t>
  </si>
  <si>
    <t>Baagøes Alle</t>
  </si>
  <si>
    <t>Erhvervsakademi MidtVest</t>
  </si>
  <si>
    <t>Holstebro</t>
  </si>
  <si>
    <t>Vald Poulsens Vej</t>
  </si>
  <si>
    <t>Erhvervsakademi Dania</t>
  </si>
  <si>
    <t>Grenaa</t>
  </si>
  <si>
    <t>N P Josiassens Vej</t>
  </si>
  <si>
    <t>Hobro</t>
  </si>
  <si>
    <t>Kirketoften</t>
  </si>
  <si>
    <t>Horsens</t>
  </si>
  <si>
    <t>Holmboes Alle</t>
  </si>
  <si>
    <t>Silkeborg</t>
  </si>
  <si>
    <t>Bredhøjvej</t>
  </si>
  <si>
    <t>Skive</t>
  </si>
  <si>
    <t>Arvikavej</t>
  </si>
  <si>
    <t>Viborg</t>
  </si>
  <si>
    <t>Prinsens Alle</t>
  </si>
  <si>
    <t>Aarhus Universitet</t>
  </si>
  <si>
    <t>Herning</t>
  </si>
  <si>
    <t>Birk Centerpark</t>
  </si>
  <si>
    <t>Professionshøjskolen VIA University College</t>
  </si>
  <si>
    <t>Sønderport</t>
  </si>
  <si>
    <t>Gl Struervej</t>
  </si>
  <si>
    <t>Chr M Østergaards Vej</t>
  </si>
  <si>
    <t>Ikast</t>
  </si>
  <si>
    <t>Bøgildvej</t>
  </si>
  <si>
    <t>Lemvig</t>
  </si>
  <si>
    <t>Svinget</t>
  </si>
  <si>
    <t>Randers C</t>
  </si>
  <si>
    <t>Jens Otto Krags Plads</t>
  </si>
  <si>
    <t>Nattergalevej</t>
  </si>
  <si>
    <t>Dalgas Alle</t>
  </si>
  <si>
    <t>Kasernevej</t>
  </si>
  <si>
    <t>Aalborg Universitet</t>
  </si>
  <si>
    <t>Professionshøjskolen University College Nordjylland</t>
  </si>
  <si>
    <t>Hjørring</t>
  </si>
  <si>
    <t>Skolevangen</t>
  </si>
  <si>
    <t>Thisted</t>
  </si>
  <si>
    <t>Lerpyttervej</t>
  </si>
  <si>
    <t>Institution</t>
  </si>
  <si>
    <t>Postnummer</t>
  </si>
  <si>
    <t>101582 Total</t>
  </si>
  <si>
    <t>101605 Total</t>
  </si>
  <si>
    <t>219416 Total</t>
  </si>
  <si>
    <t>219417 Total</t>
  </si>
  <si>
    <t>259404 Total</t>
  </si>
  <si>
    <t>340401 Total</t>
  </si>
  <si>
    <t>461437 Total</t>
  </si>
  <si>
    <t>461451 Total</t>
  </si>
  <si>
    <t>561423 Total</t>
  </si>
  <si>
    <t>561427 Total</t>
  </si>
  <si>
    <t>607403 Total</t>
  </si>
  <si>
    <t>630401 Total</t>
  </si>
  <si>
    <t>657418 Total</t>
  </si>
  <si>
    <t>730401 Total</t>
  </si>
  <si>
    <t>751465 Total</t>
  </si>
  <si>
    <t>791413 Total</t>
  </si>
  <si>
    <t>851446 Total</t>
  </si>
  <si>
    <t>851454 Total</t>
  </si>
  <si>
    <t>Hovedtotal</t>
  </si>
  <si>
    <t>Antal decentrale udbud</t>
  </si>
  <si>
    <t>Institutionsnummer</t>
  </si>
  <si>
    <t>Decentralt Tilskud</t>
  </si>
  <si>
    <t>2019-PL</t>
  </si>
  <si>
    <t>Decentralt Tilskud 2019</t>
  </si>
  <si>
    <t>Indkøbsbesparelse(12.fase)</t>
  </si>
  <si>
    <t>Professionshøjskoolen Absalon</t>
  </si>
  <si>
    <t>CPH Business</t>
  </si>
  <si>
    <t>Arvikavej 2</t>
  </si>
  <si>
    <t>Valdemar Poulsensvej</t>
  </si>
  <si>
    <t>Københavns Professionshøjskole</t>
  </si>
  <si>
    <t>Zealand Sjællands Erhvervsakademi</t>
  </si>
  <si>
    <t>Campusalle</t>
  </si>
  <si>
    <t>UC Syddanmark</t>
  </si>
  <si>
    <t>Klostervænget</t>
  </si>
  <si>
    <t>Stationsvej</t>
  </si>
  <si>
    <t>Gl. Struervej</t>
  </si>
  <si>
    <t>Chr. M. Østergaards Vej</t>
  </si>
  <si>
    <t>Dalgas Allé</t>
  </si>
  <si>
    <t>Herrning</t>
  </si>
  <si>
    <t xml:space="preserve">Nødebovej </t>
  </si>
  <si>
    <t>UCL Erhvervsakademi og Professionshøjskole</t>
  </si>
  <si>
    <t>Decentralt Tilskud 2020 (inkl. indkøbsbesparelse og pl)</t>
  </si>
  <si>
    <t>Decentralt Tilskud 2021 (inkl. indkøbsbesparelse og pl)</t>
  </si>
  <si>
    <t>Decentralt Tilskud 2022 (inkl. indkøbsbesparelse og pl)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</si>
</sst>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 * #,##0.00_ ;_ * \-#,##0.00_ ;_ * &quot;-&quot;??_ ;_ @_ "/>
    <numFmt numFmtId="165" formatCode="_ * #,##0_ ;_ * \-#,##0_ ;_ * &quot;-&quot;??_ ;_ @_ "/>
    <numFmt numFmtId="166" formatCode="_ * #,##0.00000000000_ ;_ * \-#,##0.00000000000_ ;_ * &quot;-&quot;??_ ;_ @_ "/>
    <numFmt numFmtId="167" formatCode="_ * #,##0.0000000000000_ ;_ * \-#,##0.0000000000000_ ;_ * &quot;-&quot;??_ ;_ @_ "/>
    <numFmt numFmtId="168" formatCode="_-* #,##0.00\ _k_r_._-;\-* #,##0.00\ _k_r_._-;_-* &quot;-&quot;??\ _k_r_.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.5"/>
      <color rgb="FF000000"/>
      <name val="Arial"/>
      <family val="2"/>
    </font>
    <font>
      <sz val="7.5"/>
      <color rgb="FF000000"/>
      <name val="Arial"/>
      <family val="2"/>
    </font>
    <font>
      <sz val="10"/>
      <name val="Arial"/>
      <family val="2"/>
    </font>
    <font>
      <sz val="7.5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7.5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theme="4" tint="0.79998168889431442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rgb="FFDADADA"/>
      </top>
      <bottom style="medium">
        <color rgb="FFDADADA"/>
      </bottom>
      <diagonal/>
    </border>
    <border>
      <left/>
      <right/>
      <top style="medium">
        <color rgb="FFDADADA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rgb="FFDADADA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</cellStyleXfs>
  <cellXfs count="46">
    <xf numFmtId="0" fontId="0" fillId="0" borderId="0" xfId="0"/>
    <xf numFmtId="3" fontId="3" fillId="2" borderId="1" xfId="0" applyNumberFormat="1" applyFont="1" applyFill="1" applyBorder="1" applyAlignment="1">
      <alignment horizontal="left" vertical="top"/>
    </xf>
    <xf numFmtId="3" fontId="3" fillId="2" borderId="1" xfId="0" applyNumberFormat="1" applyFont="1" applyFill="1" applyBorder="1" applyAlignment="1">
      <alignment horizontal="right" vertical="top"/>
    </xf>
    <xf numFmtId="3" fontId="3" fillId="2" borderId="2" xfId="0" applyNumberFormat="1" applyFont="1" applyFill="1" applyBorder="1" applyAlignment="1">
      <alignment horizontal="left" vertical="top"/>
    </xf>
    <xf numFmtId="3" fontId="3" fillId="2" borderId="2" xfId="0" applyNumberFormat="1" applyFont="1" applyFill="1" applyBorder="1" applyAlignment="1">
      <alignment horizontal="right" vertical="top"/>
    </xf>
    <xf numFmtId="3" fontId="4" fillId="3" borderId="2" xfId="0" applyNumberFormat="1" applyFont="1" applyFill="1" applyBorder="1" applyAlignment="1">
      <alignment horizontal="left" vertical="top"/>
    </xf>
    <xf numFmtId="3" fontId="4" fillId="3" borderId="2" xfId="0" applyNumberFormat="1" applyFont="1" applyFill="1" applyBorder="1" applyAlignment="1">
      <alignment horizontal="right" vertical="top"/>
    </xf>
    <xf numFmtId="3" fontId="4" fillId="3" borderId="2" xfId="1" applyNumberFormat="1" applyFont="1" applyFill="1" applyBorder="1" applyAlignment="1">
      <alignment horizontal="right" vertical="top"/>
    </xf>
    <xf numFmtId="3" fontId="3" fillId="3" borderId="2" xfId="0" applyNumberFormat="1" applyFont="1" applyFill="1" applyBorder="1" applyAlignment="1">
      <alignment horizontal="left" vertical="top"/>
    </xf>
    <xf numFmtId="3" fontId="3" fillId="3" borderId="2" xfId="0" applyNumberFormat="1" applyFont="1" applyFill="1" applyBorder="1" applyAlignment="1">
      <alignment horizontal="right" vertical="top"/>
    </xf>
    <xf numFmtId="3" fontId="3" fillId="3" borderId="2" xfId="1" applyNumberFormat="1" applyFont="1" applyFill="1" applyBorder="1" applyAlignment="1">
      <alignment horizontal="right" vertical="top"/>
    </xf>
    <xf numFmtId="0" fontId="2" fillId="0" borderId="0" xfId="0" applyFont="1"/>
    <xf numFmtId="3" fontId="3" fillId="2" borderId="1" xfId="1" applyNumberFormat="1" applyFont="1" applyFill="1" applyBorder="1" applyAlignment="1">
      <alignment horizontal="right" vertical="top"/>
    </xf>
    <xf numFmtId="0" fontId="0" fillId="0" borderId="0" xfId="0" applyAlignment="1">
      <alignment horizontal="left"/>
    </xf>
    <xf numFmtId="0" fontId="6" fillId="0" borderId="0" xfId="0" applyFont="1"/>
    <xf numFmtId="165" fontId="0" fillId="0" borderId="0" xfId="0" applyNumberFormat="1"/>
    <xf numFmtId="167" fontId="0" fillId="0" borderId="0" xfId="0" applyNumberFormat="1"/>
    <xf numFmtId="165" fontId="2" fillId="0" borderId="0" xfId="0" applyNumberFormat="1" applyFont="1"/>
    <xf numFmtId="166" fontId="2" fillId="0" borderId="0" xfId="0" applyNumberFormat="1" applyFont="1"/>
    <xf numFmtId="0" fontId="6" fillId="0" borderId="0" xfId="0" applyFont="1" applyFill="1"/>
    <xf numFmtId="0" fontId="8" fillId="0" borderId="0" xfId="0" applyFont="1" applyFill="1" applyBorder="1" applyAlignment="1">
      <alignment horizontal="left" vertical="center"/>
    </xf>
    <xf numFmtId="164" fontId="0" fillId="0" borderId="0" xfId="0" applyNumberFormat="1"/>
    <xf numFmtId="164" fontId="6" fillId="0" borderId="0" xfId="0" applyNumberFormat="1" applyFont="1"/>
    <xf numFmtId="3" fontId="7" fillId="2" borderId="3" xfId="0" applyNumberFormat="1" applyFont="1" applyFill="1" applyBorder="1" applyAlignment="1">
      <alignment horizontal="right" vertical="center"/>
    </xf>
    <xf numFmtId="0" fontId="9" fillId="0" borderId="0" xfId="0" applyFont="1"/>
    <xf numFmtId="168" fontId="6" fillId="0" borderId="0" xfId="0" applyNumberFormat="1" applyFont="1"/>
    <xf numFmtId="3" fontId="7" fillId="2" borderId="0" xfId="0" applyNumberFormat="1" applyFont="1" applyFill="1" applyBorder="1" applyAlignment="1">
      <alignment horizontal="right" vertical="center"/>
    </xf>
    <xf numFmtId="3" fontId="6" fillId="0" borderId="0" xfId="0" applyNumberFormat="1" applyFont="1"/>
    <xf numFmtId="165" fontId="6" fillId="0" borderId="0" xfId="0" applyNumberFormat="1" applyFont="1"/>
    <xf numFmtId="3" fontId="4" fillId="3" borderId="0" xfId="0" applyNumberFormat="1" applyFont="1" applyFill="1" applyBorder="1" applyAlignment="1">
      <alignment horizontal="left" vertical="top"/>
    </xf>
    <xf numFmtId="3" fontId="3" fillId="3" borderId="0" xfId="0" applyNumberFormat="1" applyFont="1" applyFill="1" applyBorder="1" applyAlignment="1">
      <alignment horizontal="left" vertical="top"/>
    </xf>
    <xf numFmtId="3" fontId="4" fillId="0" borderId="2" xfId="0" applyNumberFormat="1" applyFont="1" applyFill="1" applyBorder="1" applyAlignment="1">
      <alignment horizontal="left" vertical="top"/>
    </xf>
    <xf numFmtId="165" fontId="6" fillId="0" borderId="0" xfId="0" applyNumberFormat="1" applyFont="1" applyBorder="1" applyAlignment="1"/>
    <xf numFmtId="165" fontId="0" fillId="0" borderId="0" xfId="0" applyNumberFormat="1" applyBorder="1"/>
    <xf numFmtId="0" fontId="6" fillId="0" borderId="0" xfId="0" applyFont="1" applyBorder="1"/>
    <xf numFmtId="165" fontId="4" fillId="3" borderId="0" xfId="1" applyNumberFormat="1" applyFont="1" applyFill="1" applyBorder="1" applyAlignment="1">
      <alignment horizontal="left" vertical="top"/>
    </xf>
    <xf numFmtId="165" fontId="3" fillId="3" borderId="0" xfId="1" applyNumberFormat="1" applyFont="1" applyFill="1" applyBorder="1" applyAlignment="1">
      <alignment horizontal="left" vertical="top"/>
    </xf>
    <xf numFmtId="165" fontId="6" fillId="0" borderId="0" xfId="1" applyNumberFormat="1" applyFont="1"/>
    <xf numFmtId="3" fontId="7" fillId="2" borderId="5" xfId="0" applyNumberFormat="1" applyFont="1" applyFill="1" applyBorder="1" applyAlignment="1">
      <alignment horizontal="right" vertical="center"/>
    </xf>
    <xf numFmtId="3" fontId="4" fillId="3" borderId="4" xfId="0" applyNumberFormat="1" applyFont="1" applyFill="1" applyBorder="1" applyAlignment="1">
      <alignment horizontal="left" vertical="top"/>
    </xf>
    <xf numFmtId="1" fontId="4" fillId="3" borderId="2" xfId="0" applyNumberFormat="1" applyFont="1" applyFill="1" applyBorder="1" applyAlignment="1">
      <alignment horizontal="left" vertical="top"/>
    </xf>
    <xf numFmtId="1" fontId="8" fillId="0" borderId="0" xfId="0" applyNumberFormat="1" applyFont="1" applyFill="1" applyBorder="1" applyAlignment="1">
      <alignment horizontal="left" vertical="center"/>
    </xf>
    <xf numFmtId="3" fontId="7" fillId="2" borderId="5" xfId="0" applyNumberFormat="1" applyFont="1" applyFill="1" applyBorder="1" applyAlignment="1">
      <alignment horizontal="center" vertical="center"/>
    </xf>
    <xf numFmtId="3" fontId="4" fillId="3" borderId="4" xfId="0" applyNumberFormat="1" applyFont="1" applyFill="1" applyBorder="1" applyAlignment="1">
      <alignment horizontal="center" vertical="top"/>
    </xf>
    <xf numFmtId="3" fontId="3" fillId="3" borderId="2" xfId="0" applyNumberFormat="1" applyFont="1" applyFill="1" applyBorder="1" applyAlignment="1">
      <alignment horizontal="center" vertical="top"/>
    </xf>
    <xf numFmtId="3" fontId="4" fillId="3" borderId="2" xfId="0" applyNumberFormat="1" applyFont="1" applyFill="1" applyBorder="1" applyAlignment="1">
      <alignment horizontal="center" vertical="top"/>
    </xf>
  </cellXfs>
  <cellStyles count="4">
    <cellStyle name="% 2" xfId="3"/>
    <cellStyle name="Komma" xfId="1" builtinId="3"/>
    <cellStyle name="Komma 3" xfId="2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showGridLines="0" tabSelected="1" zoomScale="115" zoomScaleNormal="115" workbookViewId="0">
      <selection activeCell="A59" sqref="A59"/>
    </sheetView>
  </sheetViews>
  <sheetFormatPr defaultColWidth="9.140625" defaultRowHeight="15" x14ac:dyDescent="0.25"/>
  <cols>
    <col min="1" max="1" width="16.28515625" style="14" bestFit="1" customWidth="1"/>
    <col min="2" max="2" width="37.28515625" style="14" bestFit="1" customWidth="1"/>
    <col min="3" max="3" width="11" style="14" bestFit="1" customWidth="1"/>
    <col min="4" max="4" width="25.7109375" style="14" bestFit="1" customWidth="1"/>
    <col min="5" max="5" width="20.140625" bestFit="1" customWidth="1"/>
    <col min="6" max="6" width="45.28515625" bestFit="1" customWidth="1"/>
    <col min="7" max="7" width="14.42578125" customWidth="1"/>
    <col min="8" max="16384" width="9.140625" style="14"/>
  </cols>
  <sheetData>
    <row r="1" spans="1:7" ht="12" customHeight="1" x14ac:dyDescent="0.25">
      <c r="A1" s="23" t="s">
        <v>111</v>
      </c>
      <c r="B1" s="23" t="s">
        <v>89</v>
      </c>
      <c r="C1" s="23" t="s">
        <v>90</v>
      </c>
      <c r="D1" s="23" t="s">
        <v>0</v>
      </c>
      <c r="E1" s="23" t="s">
        <v>110</v>
      </c>
      <c r="F1" s="42" t="s">
        <v>134</v>
      </c>
    </row>
    <row r="2" spans="1:7" ht="12" customHeight="1" thickBot="1" x14ac:dyDescent="0.3">
      <c r="A2" s="41">
        <v>101582</v>
      </c>
      <c r="B2" s="29" t="s">
        <v>1</v>
      </c>
      <c r="C2" s="29" t="s">
        <v>2</v>
      </c>
      <c r="D2" s="29" t="s">
        <v>130</v>
      </c>
      <c r="E2" s="29">
        <v>1</v>
      </c>
      <c r="F2" s="43">
        <v>2078385.19198549</v>
      </c>
    </row>
    <row r="3" spans="1:7" s="24" customFormat="1" ht="12" customHeight="1" thickBot="1" x14ac:dyDescent="0.3">
      <c r="A3" s="8" t="s">
        <v>91</v>
      </c>
      <c r="B3" s="8"/>
      <c r="C3" s="8"/>
      <c r="D3" s="8"/>
      <c r="E3" s="8">
        <f>SUM(E2)</f>
        <v>1</v>
      </c>
      <c r="F3" s="44">
        <v>2078385.19198549</v>
      </c>
      <c r="G3"/>
    </row>
    <row r="4" spans="1:7" ht="12" customHeight="1" thickBot="1" x14ac:dyDescent="0.3">
      <c r="A4" s="40">
        <v>101605</v>
      </c>
      <c r="B4" s="5" t="s">
        <v>117</v>
      </c>
      <c r="C4" s="5" t="s">
        <v>5</v>
      </c>
      <c r="D4" s="5" t="s">
        <v>6</v>
      </c>
      <c r="E4" s="5">
        <v>1</v>
      </c>
      <c r="F4" s="45">
        <v>2077412.54232121</v>
      </c>
    </row>
    <row r="5" spans="1:7" s="24" customFormat="1" ht="12" customHeight="1" thickBot="1" x14ac:dyDescent="0.3">
      <c r="A5" s="8" t="s">
        <v>92</v>
      </c>
      <c r="B5" s="8"/>
      <c r="C5" s="8"/>
      <c r="D5" s="8"/>
      <c r="E5" s="8">
        <f>SUM(E4:E4)</f>
        <v>1</v>
      </c>
      <c r="F5" s="44">
        <v>2077412.54232121</v>
      </c>
      <c r="G5"/>
    </row>
    <row r="6" spans="1:7" ht="12" customHeight="1" thickBot="1" x14ac:dyDescent="0.3">
      <c r="A6" s="40">
        <v>219417</v>
      </c>
      <c r="B6" s="5" t="s">
        <v>120</v>
      </c>
      <c r="C6" s="5" t="s">
        <v>5</v>
      </c>
      <c r="D6" s="5" t="s">
        <v>8</v>
      </c>
      <c r="E6" s="5">
        <v>1</v>
      </c>
      <c r="F6" s="45">
        <v>2077412.54232121</v>
      </c>
    </row>
    <row r="7" spans="1:7" ht="12" customHeight="1" thickBot="1" x14ac:dyDescent="0.3">
      <c r="A7" s="5"/>
      <c r="B7" s="5"/>
      <c r="C7" s="5" t="s">
        <v>5</v>
      </c>
      <c r="D7" s="5" t="s">
        <v>8</v>
      </c>
      <c r="E7" s="5">
        <v>1</v>
      </c>
      <c r="F7" s="45">
        <v>2077412.54232121</v>
      </c>
    </row>
    <row r="8" spans="1:7" ht="12" customHeight="1" thickBot="1" x14ac:dyDescent="0.3">
      <c r="A8" s="5"/>
      <c r="B8" s="5"/>
      <c r="C8" s="5" t="s">
        <v>2</v>
      </c>
      <c r="D8" s="5" t="s">
        <v>3</v>
      </c>
      <c r="E8" s="5">
        <v>1</v>
      </c>
      <c r="F8" s="45">
        <v>2077412.54232121</v>
      </c>
    </row>
    <row r="9" spans="1:7" s="24" customFormat="1" ht="12" customHeight="1" thickBot="1" x14ac:dyDescent="0.3">
      <c r="A9" s="8" t="s">
        <v>94</v>
      </c>
      <c r="B9" s="8"/>
      <c r="C9" s="8"/>
      <c r="D9" s="8"/>
      <c r="E9" s="8">
        <f>SUM(E6:E8)</f>
        <v>3</v>
      </c>
      <c r="F9" s="44">
        <v>6232237.6269636303</v>
      </c>
      <c r="G9"/>
    </row>
    <row r="10" spans="1:7" ht="12" customHeight="1" thickBot="1" x14ac:dyDescent="0.3">
      <c r="A10" s="40">
        <v>259404</v>
      </c>
      <c r="B10" s="5" t="s">
        <v>121</v>
      </c>
      <c r="C10" s="5" t="s">
        <v>11</v>
      </c>
      <c r="D10" s="5" t="s">
        <v>12</v>
      </c>
      <c r="E10" s="5">
        <v>1</v>
      </c>
      <c r="F10" s="45">
        <v>2077412.54232121</v>
      </c>
    </row>
    <row r="11" spans="1:7" ht="12" customHeight="1" thickBot="1" x14ac:dyDescent="0.3">
      <c r="A11" s="5"/>
      <c r="B11" s="5"/>
      <c r="C11" s="5" t="s">
        <v>13</v>
      </c>
      <c r="D11" s="5" t="s">
        <v>14</v>
      </c>
      <c r="E11" s="5">
        <v>1</v>
      </c>
      <c r="F11" s="45">
        <v>2077412.54232121</v>
      </c>
    </row>
    <row r="12" spans="1:7" ht="12" customHeight="1" thickBot="1" x14ac:dyDescent="0.3">
      <c r="A12" s="5"/>
      <c r="B12" s="5"/>
      <c r="C12" s="5" t="s">
        <v>15</v>
      </c>
      <c r="D12" s="5" t="s">
        <v>16</v>
      </c>
      <c r="E12" s="5">
        <v>1</v>
      </c>
      <c r="F12" s="45">
        <v>2077412.54232121</v>
      </c>
    </row>
    <row r="13" spans="1:7" ht="12" customHeight="1" thickBot="1" x14ac:dyDescent="0.3">
      <c r="A13" s="5"/>
      <c r="B13" s="5"/>
      <c r="C13" s="5" t="s">
        <v>17</v>
      </c>
      <c r="D13" s="5" t="s">
        <v>18</v>
      </c>
      <c r="E13" s="5">
        <v>1</v>
      </c>
      <c r="F13" s="45">
        <v>2077412.54232121</v>
      </c>
    </row>
    <row r="14" spans="1:7" s="24" customFormat="1" ht="12" customHeight="1" thickBot="1" x14ac:dyDescent="0.3">
      <c r="A14" s="8" t="s">
        <v>95</v>
      </c>
      <c r="B14" s="8"/>
      <c r="C14" s="8"/>
      <c r="D14" s="8"/>
      <c r="E14" s="8">
        <f>SUM(E10:E13)</f>
        <v>4</v>
      </c>
      <c r="F14" s="44">
        <v>8309650.1692848299</v>
      </c>
      <c r="G14"/>
    </row>
    <row r="15" spans="1:7" ht="12" customHeight="1" thickBot="1" x14ac:dyDescent="0.3">
      <c r="A15" s="40">
        <v>340401</v>
      </c>
      <c r="B15" s="5" t="s">
        <v>116</v>
      </c>
      <c r="C15" s="5" t="s">
        <v>20</v>
      </c>
      <c r="D15" s="5" t="s">
        <v>21</v>
      </c>
      <c r="E15" s="5">
        <v>1</v>
      </c>
      <c r="F15" s="45">
        <v>2077412.54232121</v>
      </c>
    </row>
    <row r="16" spans="1:7" ht="12" customHeight="1" thickBot="1" x14ac:dyDescent="0.3">
      <c r="A16" s="5"/>
      <c r="B16" s="5"/>
      <c r="C16" s="5" t="s">
        <v>11</v>
      </c>
      <c r="D16" s="5" t="s">
        <v>12</v>
      </c>
      <c r="E16" s="5">
        <v>1</v>
      </c>
      <c r="F16" s="45">
        <v>2077412.54232121</v>
      </c>
    </row>
    <row r="17" spans="1:7" ht="12" customHeight="1" thickBot="1" x14ac:dyDescent="0.3">
      <c r="A17" s="5"/>
      <c r="B17" s="5"/>
      <c r="C17" s="5" t="s">
        <v>13</v>
      </c>
      <c r="D17" s="5" t="s">
        <v>22</v>
      </c>
      <c r="E17" s="5">
        <v>1</v>
      </c>
      <c r="F17" s="45">
        <v>2077412.54232121</v>
      </c>
    </row>
    <row r="18" spans="1:7" ht="12" customHeight="1" thickBot="1" x14ac:dyDescent="0.3">
      <c r="A18" s="5"/>
      <c r="B18" s="5"/>
      <c r="C18" s="5" t="s">
        <v>15</v>
      </c>
      <c r="D18" s="5" t="s">
        <v>23</v>
      </c>
      <c r="E18" s="5">
        <v>1</v>
      </c>
      <c r="F18" s="45">
        <v>2077412.54232121</v>
      </c>
    </row>
    <row r="19" spans="1:7" ht="12" customHeight="1" thickBot="1" x14ac:dyDescent="0.3">
      <c r="A19" s="5"/>
      <c r="B19" s="5"/>
      <c r="C19" s="5" t="s">
        <v>17</v>
      </c>
      <c r="D19" s="5" t="s">
        <v>24</v>
      </c>
      <c r="E19" s="5">
        <v>1</v>
      </c>
      <c r="F19" s="45">
        <v>2077412.54232121</v>
      </c>
    </row>
    <row r="20" spans="1:7" ht="12" customHeight="1" thickBot="1" x14ac:dyDescent="0.3">
      <c r="A20" s="5"/>
      <c r="B20" s="5"/>
      <c r="C20" s="5" t="s">
        <v>25</v>
      </c>
      <c r="D20" s="5" t="s">
        <v>26</v>
      </c>
      <c r="E20" s="5">
        <v>1</v>
      </c>
      <c r="F20" s="45">
        <v>2077412.54232121</v>
      </c>
    </row>
    <row r="21" spans="1:7" s="24" customFormat="1" ht="12" customHeight="1" thickBot="1" x14ac:dyDescent="0.3">
      <c r="A21" s="8" t="s">
        <v>96</v>
      </c>
      <c r="B21" s="8"/>
      <c r="C21" s="8"/>
      <c r="D21" s="8"/>
      <c r="E21" s="8">
        <f>SUM(E15:E20)</f>
        <v>6</v>
      </c>
      <c r="F21" s="44">
        <v>12464475.2539273</v>
      </c>
      <c r="G21"/>
    </row>
    <row r="22" spans="1:7" ht="12" customHeight="1" thickBot="1" x14ac:dyDescent="0.3">
      <c r="A22" s="40">
        <v>461437</v>
      </c>
      <c r="B22" s="5" t="s">
        <v>27</v>
      </c>
      <c r="C22" s="5" t="s">
        <v>30</v>
      </c>
      <c r="D22" s="5" t="s">
        <v>31</v>
      </c>
      <c r="E22" s="5">
        <v>1</v>
      </c>
      <c r="F22" s="45">
        <v>2078571.23592645</v>
      </c>
    </row>
    <row r="23" spans="1:7" ht="12" customHeight="1" thickBot="1" x14ac:dyDescent="0.3">
      <c r="A23" s="5"/>
      <c r="B23" s="5"/>
      <c r="C23" s="5" t="s">
        <v>28</v>
      </c>
      <c r="D23" s="5" t="s">
        <v>29</v>
      </c>
      <c r="E23" s="5">
        <v>1</v>
      </c>
      <c r="F23" s="45">
        <v>2078571.23592645</v>
      </c>
    </row>
    <row r="24" spans="1:7" s="19" customFormat="1" ht="12" customHeight="1" thickBot="1" x14ac:dyDescent="0.3">
      <c r="A24" s="5"/>
      <c r="B24" s="5"/>
      <c r="C24" s="5" t="s">
        <v>17</v>
      </c>
      <c r="D24" s="5" t="s">
        <v>32</v>
      </c>
      <c r="E24" s="5">
        <v>1</v>
      </c>
      <c r="F24" s="45">
        <v>2078571.23592645</v>
      </c>
      <c r="G24"/>
    </row>
    <row r="25" spans="1:7" s="19" customFormat="1" ht="12" customHeight="1" thickBot="1" x14ac:dyDescent="0.3">
      <c r="A25" s="5"/>
      <c r="B25" s="5"/>
      <c r="C25" s="5" t="s">
        <v>33</v>
      </c>
      <c r="D25" s="5" t="s">
        <v>34</v>
      </c>
      <c r="E25" s="5">
        <v>1</v>
      </c>
      <c r="F25" s="45">
        <v>2078571.23592645</v>
      </c>
      <c r="G25"/>
    </row>
    <row r="26" spans="1:7" s="24" customFormat="1" ht="12" customHeight="1" thickBot="1" x14ac:dyDescent="0.3">
      <c r="A26" s="8" t="s">
        <v>97</v>
      </c>
      <c r="B26" s="8"/>
      <c r="C26" s="8"/>
      <c r="D26" s="8"/>
      <c r="E26" s="8">
        <f>SUM(E22:E25)</f>
        <v>4</v>
      </c>
      <c r="F26" s="44">
        <v>8314284.9437058102</v>
      </c>
      <c r="G26"/>
    </row>
    <row r="27" spans="1:7" ht="12" customHeight="1" thickBot="1" x14ac:dyDescent="0.3">
      <c r="A27" s="40">
        <v>630401</v>
      </c>
      <c r="B27" s="5" t="s">
        <v>131</v>
      </c>
      <c r="C27" s="5" t="s">
        <v>49</v>
      </c>
      <c r="D27" s="5" t="s">
        <v>124</v>
      </c>
      <c r="E27" s="5">
        <v>1</v>
      </c>
      <c r="F27" s="45">
        <v>2077412.54232121</v>
      </c>
    </row>
    <row r="28" spans="1:7" ht="12" customHeight="1" thickBot="1" x14ac:dyDescent="0.3">
      <c r="A28" s="5"/>
      <c r="B28" s="5"/>
      <c r="C28" s="5" t="s">
        <v>47</v>
      </c>
      <c r="D28" s="5" t="s">
        <v>125</v>
      </c>
      <c r="E28" s="5">
        <v>1</v>
      </c>
      <c r="F28" s="45">
        <v>2077412.54232121</v>
      </c>
    </row>
    <row r="29" spans="1:7" ht="12" customHeight="1" thickBot="1" x14ac:dyDescent="0.3">
      <c r="A29" s="5"/>
      <c r="B29" s="5"/>
      <c r="C29" s="5" t="s">
        <v>36</v>
      </c>
      <c r="D29" s="5" t="s">
        <v>37</v>
      </c>
      <c r="E29" s="5">
        <v>1</v>
      </c>
      <c r="F29" s="45">
        <v>2077412.54232121</v>
      </c>
    </row>
    <row r="30" spans="1:7" s="24" customFormat="1" ht="12" customHeight="1" thickBot="1" x14ac:dyDescent="0.3">
      <c r="A30" s="8" t="s">
        <v>102</v>
      </c>
      <c r="B30" s="8"/>
      <c r="C30" s="8"/>
      <c r="D30" s="8"/>
      <c r="E30" s="8">
        <f>SUM(E27:E29)</f>
        <v>3</v>
      </c>
      <c r="F30" s="44">
        <v>6232237.6269636303</v>
      </c>
      <c r="G30"/>
    </row>
    <row r="31" spans="1:7" ht="12" customHeight="1" thickBot="1" x14ac:dyDescent="0.3">
      <c r="A31" s="40">
        <v>561423</v>
      </c>
      <c r="B31" s="5" t="s">
        <v>123</v>
      </c>
      <c r="C31" s="5" t="s">
        <v>39</v>
      </c>
      <c r="D31" s="5" t="s">
        <v>40</v>
      </c>
      <c r="E31" s="5">
        <v>1</v>
      </c>
      <c r="F31" s="45">
        <v>2077412.54232121</v>
      </c>
    </row>
    <row r="32" spans="1:7" ht="12" customHeight="1" thickBot="1" x14ac:dyDescent="0.3">
      <c r="A32" s="5"/>
      <c r="B32" s="5"/>
      <c r="C32" s="5" t="s">
        <v>42</v>
      </c>
      <c r="D32" s="5" t="s">
        <v>122</v>
      </c>
      <c r="E32" s="5">
        <v>1</v>
      </c>
      <c r="F32" s="45">
        <v>2077412.54232121</v>
      </c>
    </row>
    <row r="33" spans="1:7" ht="12" customHeight="1" thickBot="1" x14ac:dyDescent="0.3">
      <c r="A33" s="5"/>
      <c r="B33" s="5"/>
      <c r="C33" s="5" t="s">
        <v>30</v>
      </c>
      <c r="D33" s="5" t="s">
        <v>41</v>
      </c>
      <c r="E33" s="5">
        <v>1</v>
      </c>
      <c r="F33" s="45">
        <v>2077412.54232121</v>
      </c>
    </row>
    <row r="34" spans="1:7" s="24" customFormat="1" ht="12" customHeight="1" thickBot="1" x14ac:dyDescent="0.3">
      <c r="A34" s="8" t="s">
        <v>99</v>
      </c>
      <c r="B34" s="8"/>
      <c r="C34" s="8"/>
      <c r="D34" s="8"/>
      <c r="E34" s="8">
        <f>SUM(E31:E33)</f>
        <v>3</v>
      </c>
      <c r="F34" s="44">
        <v>6232237.6269636303</v>
      </c>
      <c r="G34"/>
    </row>
    <row r="35" spans="1:7" ht="12" customHeight="1" thickBot="1" x14ac:dyDescent="0.3">
      <c r="A35" s="40">
        <v>561427</v>
      </c>
      <c r="B35" s="5" t="s">
        <v>44</v>
      </c>
      <c r="C35" s="5" t="s">
        <v>33</v>
      </c>
      <c r="D35" s="5" t="s">
        <v>34</v>
      </c>
      <c r="E35" s="5">
        <v>1</v>
      </c>
      <c r="F35" s="45">
        <v>2077412.54232121</v>
      </c>
    </row>
    <row r="36" spans="1:7" s="24" customFormat="1" ht="12" customHeight="1" thickBot="1" x14ac:dyDescent="0.3">
      <c r="A36" s="8" t="s">
        <v>100</v>
      </c>
      <c r="B36" s="8"/>
      <c r="C36" s="8"/>
      <c r="D36" s="8"/>
      <c r="E36" s="8">
        <f>SUM(E35)</f>
        <v>1</v>
      </c>
      <c r="F36" s="44">
        <v>2077412.54232121</v>
      </c>
      <c r="G36"/>
    </row>
    <row r="37" spans="1:7" ht="12" customHeight="1" thickBot="1" x14ac:dyDescent="0.3">
      <c r="A37" s="40">
        <v>607403</v>
      </c>
      <c r="B37" s="5" t="s">
        <v>45</v>
      </c>
      <c r="C37" s="5" t="s">
        <v>28</v>
      </c>
      <c r="D37" s="5" t="s">
        <v>29</v>
      </c>
      <c r="E37" s="5">
        <v>1</v>
      </c>
      <c r="F37" s="45">
        <v>2077412.54232121</v>
      </c>
    </row>
    <row r="38" spans="1:7" s="24" customFormat="1" ht="12" customHeight="1" thickBot="1" x14ac:dyDescent="0.3">
      <c r="A38" s="8" t="s">
        <v>101</v>
      </c>
      <c r="B38" s="8"/>
      <c r="C38" s="8"/>
      <c r="D38" s="8"/>
      <c r="E38" s="8">
        <f>SUM(E37)</f>
        <v>1</v>
      </c>
      <c r="F38" s="44">
        <v>2077412.54232121</v>
      </c>
      <c r="G38"/>
    </row>
    <row r="39" spans="1:7" ht="12" customHeight="1" thickBot="1" x14ac:dyDescent="0.3">
      <c r="A39" s="40">
        <v>657418</v>
      </c>
      <c r="B39" s="5" t="s">
        <v>51</v>
      </c>
      <c r="C39" s="5" t="s">
        <v>52</v>
      </c>
      <c r="D39" s="5" t="s">
        <v>119</v>
      </c>
      <c r="E39" s="5">
        <v>1</v>
      </c>
      <c r="F39" s="45">
        <v>2077412.54232121</v>
      </c>
    </row>
    <row r="40" spans="1:7" s="24" customFormat="1" ht="12" customHeight="1" thickBot="1" x14ac:dyDescent="0.3">
      <c r="A40" s="8" t="s">
        <v>103</v>
      </c>
      <c r="B40" s="8"/>
      <c r="C40" s="8"/>
      <c r="D40" s="8"/>
      <c r="E40" s="8">
        <f>SUM(E39)</f>
        <v>1</v>
      </c>
      <c r="F40" s="44">
        <v>2077412.54232121</v>
      </c>
      <c r="G40"/>
    </row>
    <row r="41" spans="1:7" ht="12" customHeight="1" thickBot="1" x14ac:dyDescent="0.3">
      <c r="A41" s="40">
        <v>730401</v>
      </c>
      <c r="B41" s="5" t="s">
        <v>54</v>
      </c>
      <c r="C41" s="5" t="s">
        <v>55</v>
      </c>
      <c r="D41" s="5" t="s">
        <v>56</v>
      </c>
      <c r="E41" s="5">
        <v>1</v>
      </c>
      <c r="F41" s="45">
        <v>2077412.54232121</v>
      </c>
    </row>
    <row r="42" spans="1:7" ht="12" customHeight="1" thickBot="1" x14ac:dyDescent="0.3">
      <c r="A42" s="5"/>
      <c r="B42" s="5"/>
      <c r="C42" s="5" t="s">
        <v>57</v>
      </c>
      <c r="D42" s="5" t="s">
        <v>58</v>
      </c>
      <c r="E42" s="5">
        <v>1</v>
      </c>
      <c r="F42" s="45">
        <v>2077412.54232121</v>
      </c>
    </row>
    <row r="43" spans="1:7" ht="12" customHeight="1" thickBot="1" x14ac:dyDescent="0.3">
      <c r="A43" s="5"/>
      <c r="B43" s="5"/>
      <c r="C43" s="5" t="s">
        <v>59</v>
      </c>
      <c r="D43" s="5" t="s">
        <v>60</v>
      </c>
      <c r="E43" s="5">
        <v>1</v>
      </c>
      <c r="F43" s="45">
        <v>2077412.54232121</v>
      </c>
    </row>
    <row r="44" spans="1:7" ht="15.75" thickBot="1" x14ac:dyDescent="0.3">
      <c r="A44" s="5"/>
      <c r="B44" s="5"/>
      <c r="C44" s="5" t="s">
        <v>61</v>
      </c>
      <c r="D44" s="5" t="s">
        <v>62</v>
      </c>
      <c r="E44" s="5">
        <v>1</v>
      </c>
      <c r="F44" s="45">
        <v>2077412.54232121</v>
      </c>
    </row>
    <row r="45" spans="1:7" ht="15.75" thickBot="1" x14ac:dyDescent="0.3">
      <c r="A45" s="5"/>
      <c r="B45" s="5"/>
      <c r="C45" s="5" t="s">
        <v>63</v>
      </c>
      <c r="D45" s="5" t="s">
        <v>118</v>
      </c>
      <c r="E45" s="5">
        <v>1</v>
      </c>
      <c r="F45" s="45">
        <v>2077412.54232121</v>
      </c>
    </row>
    <row r="46" spans="1:7" ht="15.75" thickBot="1" x14ac:dyDescent="0.3">
      <c r="A46" s="5"/>
      <c r="B46" s="5"/>
      <c r="C46" s="5" t="s">
        <v>65</v>
      </c>
      <c r="D46" s="5" t="s">
        <v>66</v>
      </c>
      <c r="E46" s="5">
        <v>1</v>
      </c>
      <c r="F46" s="45">
        <v>2077412.54232121</v>
      </c>
    </row>
    <row r="47" spans="1:7" s="24" customFormat="1" ht="15.75" thickBot="1" x14ac:dyDescent="0.3">
      <c r="A47" s="8" t="s">
        <v>104</v>
      </c>
      <c r="B47" s="8"/>
      <c r="C47" s="8"/>
      <c r="D47" s="8"/>
      <c r="E47" s="8">
        <f>SUM(E41:E46)</f>
        <v>6</v>
      </c>
      <c r="F47" s="44">
        <v>12464475.2539273</v>
      </c>
      <c r="G47"/>
    </row>
    <row r="48" spans="1:7" ht="15.75" thickBot="1" x14ac:dyDescent="0.3">
      <c r="A48" s="40">
        <v>751465</v>
      </c>
      <c r="B48" s="31" t="s">
        <v>67</v>
      </c>
      <c r="C48" s="5" t="s">
        <v>129</v>
      </c>
      <c r="D48" s="5" t="s">
        <v>69</v>
      </c>
      <c r="E48" s="5">
        <v>1</v>
      </c>
      <c r="F48" s="45">
        <v>2078796.6803069899</v>
      </c>
    </row>
    <row r="49" spans="1:7" s="24" customFormat="1" ht="15.75" thickBot="1" x14ac:dyDescent="0.3">
      <c r="A49" s="8" t="s">
        <v>105</v>
      </c>
      <c r="B49" s="8"/>
      <c r="C49" s="8"/>
      <c r="D49" s="8"/>
      <c r="E49" s="8">
        <f>SUM(E48)</f>
        <v>1</v>
      </c>
      <c r="F49" s="44">
        <v>2078796.6803069899</v>
      </c>
      <c r="G49"/>
    </row>
    <row r="50" spans="1:7" ht="15.75" thickBot="1" x14ac:dyDescent="0.3">
      <c r="A50" s="40">
        <v>791413</v>
      </c>
      <c r="B50" s="5" t="s">
        <v>70</v>
      </c>
      <c r="C50" s="5" t="s">
        <v>68</v>
      </c>
      <c r="D50" s="5" t="s">
        <v>69</v>
      </c>
      <c r="E50" s="5">
        <v>1</v>
      </c>
      <c r="F50" s="45">
        <v>2077412.54232121</v>
      </c>
    </row>
    <row r="51" spans="1:7" ht="15.75" thickBot="1" x14ac:dyDescent="0.3">
      <c r="A51" s="5"/>
      <c r="B51" s="5"/>
      <c r="C51" s="5" t="s">
        <v>52</v>
      </c>
      <c r="D51" s="5" t="s">
        <v>126</v>
      </c>
      <c r="E51" s="5">
        <v>1</v>
      </c>
      <c r="F51" s="45">
        <v>2077412.54232121</v>
      </c>
    </row>
    <row r="52" spans="1:7" ht="15.75" thickBot="1" x14ac:dyDescent="0.3">
      <c r="A52" s="5"/>
      <c r="B52" s="5"/>
      <c r="C52" s="5" t="s">
        <v>78</v>
      </c>
      <c r="D52" s="5" t="s">
        <v>79</v>
      </c>
      <c r="E52" s="5">
        <v>1</v>
      </c>
      <c r="F52" s="45">
        <v>2077412.54232121</v>
      </c>
    </row>
    <row r="53" spans="1:7" ht="15.75" thickBot="1" x14ac:dyDescent="0.3">
      <c r="A53" s="5"/>
      <c r="B53" s="5"/>
      <c r="C53" s="5" t="s">
        <v>61</v>
      </c>
      <c r="D53" s="5" t="s">
        <v>80</v>
      </c>
      <c r="E53" s="5">
        <v>1</v>
      </c>
      <c r="F53" s="45">
        <v>2077412.54232121</v>
      </c>
    </row>
    <row r="54" spans="1:7" ht="15.75" thickBot="1" x14ac:dyDescent="0.3">
      <c r="A54" s="5"/>
      <c r="B54" s="5"/>
      <c r="C54" s="5" t="s">
        <v>65</v>
      </c>
      <c r="D54" s="5" t="s">
        <v>82</v>
      </c>
      <c r="E54" s="5">
        <v>1</v>
      </c>
      <c r="F54" s="45">
        <v>2077412.54232121</v>
      </c>
    </row>
    <row r="55" spans="1:7" ht="15.75" thickBot="1" x14ac:dyDescent="0.3">
      <c r="A55" s="5"/>
      <c r="B55" s="5"/>
      <c r="C55" s="5" t="s">
        <v>55</v>
      </c>
      <c r="D55" s="5" t="s">
        <v>71</v>
      </c>
      <c r="E55" s="5">
        <v>1</v>
      </c>
      <c r="F55" s="45">
        <v>2077412.54232121</v>
      </c>
    </row>
    <row r="56" spans="1:7" ht="15.75" thickBot="1" x14ac:dyDescent="0.3">
      <c r="A56" s="5"/>
      <c r="B56" s="5"/>
      <c r="C56" s="5" t="s">
        <v>59</v>
      </c>
      <c r="D56" s="5" t="s">
        <v>127</v>
      </c>
      <c r="E56" s="5">
        <v>1</v>
      </c>
      <c r="F56" s="45">
        <v>0</v>
      </c>
    </row>
    <row r="57" spans="1:7" ht="15.75" thickBot="1" x14ac:dyDescent="0.3">
      <c r="A57" s="5"/>
      <c r="B57" s="5"/>
      <c r="C57" s="5" t="s">
        <v>74</v>
      </c>
      <c r="D57" s="5" t="s">
        <v>75</v>
      </c>
      <c r="E57" s="5">
        <v>1</v>
      </c>
      <c r="F57" s="45">
        <v>0</v>
      </c>
    </row>
    <row r="58" spans="1:7" ht="15.75" thickBot="1" x14ac:dyDescent="0.3">
      <c r="A58" s="5"/>
      <c r="B58" s="5"/>
      <c r="C58" s="5" t="s">
        <v>76</v>
      </c>
      <c r="D58" s="5" t="s">
        <v>77</v>
      </c>
      <c r="E58" s="5">
        <v>1</v>
      </c>
      <c r="F58" s="45">
        <v>0</v>
      </c>
    </row>
    <row r="59" spans="1:7" ht="15.75" thickBot="1" x14ac:dyDescent="0.3">
      <c r="A59" s="5"/>
      <c r="B59" s="5"/>
      <c r="C59" s="5" t="s">
        <v>63</v>
      </c>
      <c r="D59" s="5" t="s">
        <v>128</v>
      </c>
      <c r="E59" s="5">
        <v>1</v>
      </c>
      <c r="F59" s="45">
        <v>0</v>
      </c>
    </row>
    <row r="60" spans="1:7" s="24" customFormat="1" ht="15.75" thickBot="1" x14ac:dyDescent="0.3">
      <c r="A60" s="8" t="s">
        <v>106</v>
      </c>
      <c r="B60" s="8"/>
      <c r="C60" s="8"/>
      <c r="D60" s="8"/>
      <c r="E60" s="8">
        <f>SUM(E50:E59)</f>
        <v>10</v>
      </c>
      <c r="F60" s="44">
        <v>12464475.2539273</v>
      </c>
      <c r="G60"/>
    </row>
    <row r="61" spans="1:7" ht="15.75" thickBot="1" x14ac:dyDescent="0.3">
      <c r="A61" s="40">
        <v>851446</v>
      </c>
      <c r="B61" s="31" t="s">
        <v>83</v>
      </c>
      <c r="C61" s="5" t="s">
        <v>28</v>
      </c>
      <c r="D61" s="5" t="s">
        <v>29</v>
      </c>
      <c r="E61" s="5">
        <v>1</v>
      </c>
      <c r="F61" s="45">
        <v>2078452.8672986601</v>
      </c>
    </row>
    <row r="62" spans="1:7" s="24" customFormat="1" ht="15.75" thickBot="1" x14ac:dyDescent="0.3">
      <c r="A62" s="8" t="s">
        <v>107</v>
      </c>
      <c r="B62" s="8"/>
      <c r="C62" s="8"/>
      <c r="D62" s="8"/>
      <c r="E62" s="8">
        <f>SUM(E61:E61)</f>
        <v>1</v>
      </c>
      <c r="F62" s="44">
        <v>2078452.8672986601</v>
      </c>
      <c r="G62"/>
    </row>
    <row r="63" spans="1:7" ht="15.75" thickBot="1" x14ac:dyDescent="0.3">
      <c r="A63" s="40">
        <v>851454</v>
      </c>
      <c r="B63" s="5" t="s">
        <v>84</v>
      </c>
      <c r="C63" s="5" t="s">
        <v>87</v>
      </c>
      <c r="D63" s="5" t="s">
        <v>88</v>
      </c>
      <c r="E63" s="5">
        <v>1</v>
      </c>
      <c r="F63" s="45">
        <v>2077412.54232121</v>
      </c>
    </row>
    <row r="64" spans="1:7" ht="15.75" thickBot="1" x14ac:dyDescent="0.3">
      <c r="A64" s="5"/>
      <c r="B64" s="5"/>
      <c r="C64" s="5" t="s">
        <v>85</v>
      </c>
      <c r="D64" s="5" t="s">
        <v>86</v>
      </c>
      <c r="E64" s="5">
        <v>1</v>
      </c>
      <c r="F64" s="45">
        <v>2077412.54232121</v>
      </c>
    </row>
    <row r="65" spans="1:7" s="24" customFormat="1" ht="15.75" thickBot="1" x14ac:dyDescent="0.3">
      <c r="A65" s="8" t="s">
        <v>108</v>
      </c>
      <c r="B65" s="8"/>
      <c r="C65" s="8"/>
      <c r="D65" s="8"/>
      <c r="E65" s="8">
        <f>SUM(E63:E64)</f>
        <v>2</v>
      </c>
      <c r="F65" s="44">
        <v>4154825.0846424201</v>
      </c>
      <c r="G65"/>
    </row>
    <row r="66" spans="1:7" s="24" customFormat="1" ht="15.75" thickBot="1" x14ac:dyDescent="0.3">
      <c r="A66" s="8" t="s">
        <v>109</v>
      </c>
      <c r="B66" s="8"/>
      <c r="C66" s="8"/>
      <c r="D66" s="8"/>
      <c r="E66" s="8">
        <f>E$3+E$5+E$9+E$14+E$21+E$26+E$30+E$34+E$36+E$38+E$40+E$47+E$49+E$60+E$62+E$65</f>
        <v>48</v>
      </c>
      <c r="F66" s="44">
        <v>78947284.032291204</v>
      </c>
      <c r="G66"/>
    </row>
    <row r="67" spans="1:7" x14ac:dyDescent="0.25">
      <c r="A67" s="5"/>
      <c r="B67" s="5"/>
      <c r="C67" s="5"/>
      <c r="D67" s="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showGridLines="0" topLeftCell="D1" zoomScaleNormal="100" workbookViewId="0">
      <selection activeCell="F2" sqref="F2"/>
    </sheetView>
  </sheetViews>
  <sheetFormatPr defaultColWidth="9.140625" defaultRowHeight="15" x14ac:dyDescent="0.25"/>
  <cols>
    <col min="1" max="1" width="16.28515625" style="14" bestFit="1" customWidth="1"/>
    <col min="2" max="2" width="37.28515625" style="14" bestFit="1" customWidth="1"/>
    <col min="3" max="3" width="11" style="14" bestFit="1" customWidth="1"/>
    <col min="4" max="4" width="25.7109375" style="14" bestFit="1" customWidth="1"/>
    <col min="5" max="5" width="20.140625" style="14" bestFit="1" customWidth="1"/>
    <col min="6" max="6" width="39.7109375" style="14" bestFit="1" customWidth="1"/>
    <col min="7" max="7" width="14.42578125" customWidth="1"/>
    <col min="8" max="8" width="23" style="14" bestFit="1" customWidth="1"/>
    <col min="9" max="16384" width="9.140625" style="14"/>
  </cols>
  <sheetData>
    <row r="1" spans="1:10" ht="12" customHeight="1" x14ac:dyDescent="0.25">
      <c r="A1" s="23" t="s">
        <v>111</v>
      </c>
      <c r="B1" s="23" t="s">
        <v>89</v>
      </c>
      <c r="C1" s="23" t="s">
        <v>90</v>
      </c>
      <c r="D1" s="23" t="s">
        <v>0</v>
      </c>
      <c r="E1" s="23" t="s">
        <v>110</v>
      </c>
      <c r="F1" s="38" t="s">
        <v>133</v>
      </c>
    </row>
    <row r="2" spans="1:10" ht="12" customHeight="1" thickBot="1" x14ac:dyDescent="0.3">
      <c r="A2" s="20">
        <v>101582</v>
      </c>
      <c r="B2" s="29" t="s">
        <v>1</v>
      </c>
      <c r="C2" s="29" t="s">
        <v>2</v>
      </c>
      <c r="D2" s="29" t="s">
        <v>130</v>
      </c>
      <c r="E2" s="29">
        <v>1</v>
      </c>
      <c r="F2" s="39">
        <v>2057846.6172527554</v>
      </c>
      <c r="H2" s="37"/>
    </row>
    <row r="3" spans="1:10" s="24" customFormat="1" ht="12" customHeight="1" thickBot="1" x14ac:dyDescent="0.3">
      <c r="A3" s="8" t="s">
        <v>91</v>
      </c>
      <c r="B3" s="8"/>
      <c r="C3" s="8"/>
      <c r="D3" s="8"/>
      <c r="E3" s="8">
        <f>SUM(E2)</f>
        <v>1</v>
      </c>
      <c r="F3" s="8">
        <v>2057846.6172527601</v>
      </c>
      <c r="G3"/>
      <c r="H3"/>
      <c r="I3"/>
    </row>
    <row r="4" spans="1:10" ht="12" customHeight="1" thickBot="1" x14ac:dyDescent="0.3">
      <c r="A4" s="5">
        <v>101605</v>
      </c>
      <c r="B4" s="5" t="s">
        <v>117</v>
      </c>
      <c r="C4" s="5" t="s">
        <v>5</v>
      </c>
      <c r="D4" s="5" t="s">
        <v>6</v>
      </c>
      <c r="E4" s="5">
        <v>1</v>
      </c>
      <c r="F4" s="5">
        <v>2056884.4425887205</v>
      </c>
      <c r="H4"/>
      <c r="I4"/>
    </row>
    <row r="5" spans="1:10" s="24" customFormat="1" ht="12" customHeight="1" thickBot="1" x14ac:dyDescent="0.3">
      <c r="A5" s="8" t="s">
        <v>92</v>
      </c>
      <c r="B5" s="8"/>
      <c r="C5" s="8"/>
      <c r="D5" s="8"/>
      <c r="E5" s="8">
        <f>SUM(E4:E4)</f>
        <v>1</v>
      </c>
      <c r="F5" s="8">
        <v>2056884.4425887205</v>
      </c>
      <c r="G5"/>
      <c r="H5"/>
      <c r="I5"/>
    </row>
    <row r="6" spans="1:10" ht="12" customHeight="1" thickBot="1" x14ac:dyDescent="0.3">
      <c r="A6" s="5">
        <v>219417</v>
      </c>
      <c r="B6" s="5" t="s">
        <v>120</v>
      </c>
      <c r="C6" s="5" t="s">
        <v>5</v>
      </c>
      <c r="D6" s="5" t="s">
        <v>8</v>
      </c>
      <c r="E6" s="5">
        <v>1</v>
      </c>
      <c r="F6" s="5">
        <v>2056884.4425887205</v>
      </c>
      <c r="H6"/>
      <c r="I6"/>
    </row>
    <row r="7" spans="1:10" ht="12" customHeight="1" thickBot="1" x14ac:dyDescent="0.3">
      <c r="A7" s="5"/>
      <c r="B7" s="5"/>
      <c r="C7" s="5" t="s">
        <v>5</v>
      </c>
      <c r="D7" s="5" t="s">
        <v>8</v>
      </c>
      <c r="E7" s="5">
        <v>1</v>
      </c>
      <c r="F7" s="5">
        <v>2056884.4425887205</v>
      </c>
      <c r="H7"/>
      <c r="I7"/>
      <c r="J7" s="17"/>
    </row>
    <row r="8" spans="1:10" ht="12" customHeight="1" thickBot="1" x14ac:dyDescent="0.3">
      <c r="A8" s="5"/>
      <c r="B8" s="5"/>
      <c r="C8" s="5" t="s">
        <v>2</v>
      </c>
      <c r="D8" s="5" t="s">
        <v>3</v>
      </c>
      <c r="E8" s="5">
        <v>1</v>
      </c>
      <c r="F8" s="5">
        <v>2056884.4425887205</v>
      </c>
      <c r="H8"/>
      <c r="I8"/>
    </row>
    <row r="9" spans="1:10" s="24" customFormat="1" ht="12" customHeight="1" thickBot="1" x14ac:dyDescent="0.3">
      <c r="A9" s="8" t="s">
        <v>94</v>
      </c>
      <c r="B9" s="8"/>
      <c r="C9" s="8"/>
      <c r="D9" s="8"/>
      <c r="E9" s="8">
        <f>SUM(E6:E8)</f>
        <v>3</v>
      </c>
      <c r="F9" s="8">
        <v>6170653.3277661614</v>
      </c>
      <c r="G9"/>
      <c r="H9"/>
      <c r="I9"/>
    </row>
    <row r="10" spans="1:10" ht="12" customHeight="1" thickBot="1" x14ac:dyDescent="0.3">
      <c r="A10" s="5">
        <v>259404</v>
      </c>
      <c r="B10" s="5" t="s">
        <v>121</v>
      </c>
      <c r="C10" s="5" t="s">
        <v>11</v>
      </c>
      <c r="D10" s="5" t="s">
        <v>12</v>
      </c>
      <c r="E10" s="5">
        <v>1</v>
      </c>
      <c r="F10" s="5">
        <v>2056884.4425887205</v>
      </c>
      <c r="H10"/>
      <c r="I10"/>
    </row>
    <row r="11" spans="1:10" ht="12" customHeight="1" thickBot="1" x14ac:dyDescent="0.3">
      <c r="A11" s="5"/>
      <c r="B11" s="5"/>
      <c r="C11" s="5" t="s">
        <v>13</v>
      </c>
      <c r="D11" s="5" t="s">
        <v>14</v>
      </c>
      <c r="E11" s="5">
        <v>1</v>
      </c>
      <c r="F11" s="5">
        <v>2056884.4425887205</v>
      </c>
      <c r="H11"/>
      <c r="I11"/>
    </row>
    <row r="12" spans="1:10" ht="12" customHeight="1" thickBot="1" x14ac:dyDescent="0.3">
      <c r="A12" s="5"/>
      <c r="B12" s="5"/>
      <c r="C12" s="5" t="s">
        <v>15</v>
      </c>
      <c r="D12" s="5" t="s">
        <v>16</v>
      </c>
      <c r="E12" s="5">
        <v>1</v>
      </c>
      <c r="F12" s="5">
        <v>2056884.4425887205</v>
      </c>
      <c r="H12"/>
      <c r="I12"/>
    </row>
    <row r="13" spans="1:10" ht="12" customHeight="1" thickBot="1" x14ac:dyDescent="0.3">
      <c r="A13" s="5"/>
      <c r="B13" s="5"/>
      <c r="C13" s="5" t="s">
        <v>17</v>
      </c>
      <c r="D13" s="5" t="s">
        <v>18</v>
      </c>
      <c r="E13" s="5">
        <v>1</v>
      </c>
      <c r="F13" s="5">
        <v>2056884.4425887205</v>
      </c>
      <c r="H13"/>
      <c r="I13"/>
    </row>
    <row r="14" spans="1:10" s="24" customFormat="1" ht="12" customHeight="1" thickBot="1" x14ac:dyDescent="0.3">
      <c r="A14" s="8" t="s">
        <v>95</v>
      </c>
      <c r="B14" s="8"/>
      <c r="C14" s="8"/>
      <c r="D14" s="8"/>
      <c r="E14" s="8">
        <f>SUM(E10:E13)</f>
        <v>4</v>
      </c>
      <c r="F14" s="8">
        <v>8227537.7703548819</v>
      </c>
      <c r="G14"/>
      <c r="H14"/>
      <c r="I14"/>
    </row>
    <row r="15" spans="1:10" ht="12" customHeight="1" thickBot="1" x14ac:dyDescent="0.3">
      <c r="A15" s="5">
        <v>340401</v>
      </c>
      <c r="B15" s="5" t="s">
        <v>116</v>
      </c>
      <c r="C15" s="5" t="s">
        <v>20</v>
      </c>
      <c r="D15" s="5" t="s">
        <v>21</v>
      </c>
      <c r="E15" s="5">
        <v>1</v>
      </c>
      <c r="F15" s="5">
        <v>2056884.4425887205</v>
      </c>
      <c r="H15"/>
      <c r="I15"/>
    </row>
    <row r="16" spans="1:10" ht="12" customHeight="1" thickBot="1" x14ac:dyDescent="0.3">
      <c r="A16" s="5"/>
      <c r="B16" s="5"/>
      <c r="C16" s="5" t="s">
        <v>11</v>
      </c>
      <c r="D16" s="5" t="s">
        <v>12</v>
      </c>
      <c r="E16" s="5">
        <v>1</v>
      </c>
      <c r="F16" s="5">
        <v>2056884.4425887205</v>
      </c>
      <c r="H16"/>
      <c r="I16"/>
    </row>
    <row r="17" spans="1:9" ht="12" customHeight="1" thickBot="1" x14ac:dyDescent="0.3">
      <c r="A17" s="5"/>
      <c r="B17" s="5"/>
      <c r="C17" s="5" t="s">
        <v>13</v>
      </c>
      <c r="D17" s="5" t="s">
        <v>22</v>
      </c>
      <c r="E17" s="5">
        <v>1</v>
      </c>
      <c r="F17" s="5">
        <v>2056884.4425887205</v>
      </c>
      <c r="H17"/>
      <c r="I17"/>
    </row>
    <row r="18" spans="1:9" ht="12" customHeight="1" thickBot="1" x14ac:dyDescent="0.3">
      <c r="A18" s="5"/>
      <c r="B18" s="5"/>
      <c r="C18" s="5" t="s">
        <v>15</v>
      </c>
      <c r="D18" s="5" t="s">
        <v>23</v>
      </c>
      <c r="E18" s="5">
        <v>1</v>
      </c>
      <c r="F18" s="5">
        <v>2056884.4425887205</v>
      </c>
      <c r="H18"/>
      <c r="I18"/>
    </row>
    <row r="19" spans="1:9" ht="12" customHeight="1" thickBot="1" x14ac:dyDescent="0.3">
      <c r="A19" s="5"/>
      <c r="B19" s="5"/>
      <c r="C19" s="5" t="s">
        <v>17</v>
      </c>
      <c r="D19" s="5" t="s">
        <v>24</v>
      </c>
      <c r="E19" s="5">
        <v>1</v>
      </c>
      <c r="F19" s="5">
        <v>2056884.4425887205</v>
      </c>
      <c r="H19"/>
      <c r="I19"/>
    </row>
    <row r="20" spans="1:9" ht="12" customHeight="1" thickBot="1" x14ac:dyDescent="0.3">
      <c r="A20" s="5"/>
      <c r="B20" s="5"/>
      <c r="C20" s="5" t="s">
        <v>25</v>
      </c>
      <c r="D20" s="5" t="s">
        <v>26</v>
      </c>
      <c r="E20" s="5">
        <v>1</v>
      </c>
      <c r="F20" s="5">
        <v>2056884.4425887205</v>
      </c>
      <c r="H20"/>
      <c r="I20"/>
    </row>
    <row r="21" spans="1:9" s="24" customFormat="1" ht="12" customHeight="1" thickBot="1" x14ac:dyDescent="0.3">
      <c r="A21" s="8" t="s">
        <v>96</v>
      </c>
      <c r="B21" s="8"/>
      <c r="C21" s="8"/>
      <c r="D21" s="8"/>
      <c r="E21" s="8">
        <f>SUM(E15:E20)</f>
        <v>6</v>
      </c>
      <c r="F21" s="8">
        <v>12341306.655532323</v>
      </c>
      <c r="G21"/>
      <c r="H21"/>
      <c r="I21"/>
    </row>
    <row r="22" spans="1:9" ht="12" customHeight="1" thickBot="1" x14ac:dyDescent="0.3">
      <c r="A22" s="5">
        <v>461437</v>
      </c>
      <c r="B22" s="5" t="s">
        <v>27</v>
      </c>
      <c r="C22" s="5" t="s">
        <v>30</v>
      </c>
      <c r="D22" s="5" t="s">
        <v>31</v>
      </c>
      <c r="E22" s="5">
        <v>1</v>
      </c>
      <c r="F22" s="5">
        <v>2058167.9097834209</v>
      </c>
      <c r="H22"/>
      <c r="I22"/>
    </row>
    <row r="23" spans="1:9" ht="12" customHeight="1" thickBot="1" x14ac:dyDescent="0.3">
      <c r="A23" s="5"/>
      <c r="B23" s="5"/>
      <c r="C23" s="5" t="s">
        <v>28</v>
      </c>
      <c r="D23" s="5" t="s">
        <v>29</v>
      </c>
      <c r="E23" s="5">
        <v>1</v>
      </c>
      <c r="F23" s="5">
        <v>2058167.9097834209</v>
      </c>
      <c r="H23"/>
      <c r="I23"/>
    </row>
    <row r="24" spans="1:9" s="19" customFormat="1" ht="12" customHeight="1" thickBot="1" x14ac:dyDescent="0.3">
      <c r="A24" s="5"/>
      <c r="B24" s="5"/>
      <c r="C24" s="5" t="s">
        <v>17</v>
      </c>
      <c r="D24" s="5" t="s">
        <v>32</v>
      </c>
      <c r="E24" s="5">
        <v>1</v>
      </c>
      <c r="F24" s="5">
        <v>2058167.9097834209</v>
      </c>
      <c r="G24"/>
      <c r="H24"/>
      <c r="I24"/>
    </row>
    <row r="25" spans="1:9" s="19" customFormat="1" ht="12" customHeight="1" thickBot="1" x14ac:dyDescent="0.3">
      <c r="A25" s="5"/>
      <c r="B25" s="5"/>
      <c r="C25" s="5" t="s">
        <v>33</v>
      </c>
      <c r="D25" s="5" t="s">
        <v>34</v>
      </c>
      <c r="E25" s="5">
        <v>1</v>
      </c>
      <c r="F25" s="5">
        <v>2058167.9097834209</v>
      </c>
      <c r="G25"/>
      <c r="H25"/>
      <c r="I25"/>
    </row>
    <row r="26" spans="1:9" s="24" customFormat="1" ht="12" customHeight="1" thickBot="1" x14ac:dyDescent="0.3">
      <c r="A26" s="8" t="s">
        <v>97</v>
      </c>
      <c r="B26" s="8"/>
      <c r="C26" s="8"/>
      <c r="D26" s="8"/>
      <c r="E26" s="8">
        <f>SUM(E22:E25)</f>
        <v>4</v>
      </c>
      <c r="F26" s="8">
        <v>8232671.6391336834</v>
      </c>
      <c r="G26"/>
      <c r="H26"/>
      <c r="I26"/>
    </row>
    <row r="27" spans="1:9" ht="12" customHeight="1" thickBot="1" x14ac:dyDescent="0.3">
      <c r="A27" s="5">
        <v>630401</v>
      </c>
      <c r="B27" s="5" t="s">
        <v>131</v>
      </c>
      <c r="C27" s="5" t="s">
        <v>49</v>
      </c>
      <c r="D27" s="5" t="s">
        <v>124</v>
      </c>
      <c r="E27" s="5">
        <v>1</v>
      </c>
      <c r="F27" s="5">
        <v>2056884.4425887205</v>
      </c>
      <c r="H27"/>
      <c r="I27"/>
    </row>
    <row r="28" spans="1:9" ht="12" customHeight="1" thickBot="1" x14ac:dyDescent="0.3">
      <c r="A28" s="5"/>
      <c r="B28" s="5"/>
      <c r="C28" s="5" t="s">
        <v>47</v>
      </c>
      <c r="D28" s="5" t="s">
        <v>125</v>
      </c>
      <c r="E28" s="5">
        <v>1</v>
      </c>
      <c r="F28" s="5">
        <v>2056884.4425887205</v>
      </c>
      <c r="H28"/>
      <c r="I28"/>
    </row>
    <row r="29" spans="1:9" ht="12" customHeight="1" thickBot="1" x14ac:dyDescent="0.3">
      <c r="A29" s="5"/>
      <c r="B29" s="5"/>
      <c r="C29" s="5" t="s">
        <v>36</v>
      </c>
      <c r="D29" s="5" t="s">
        <v>37</v>
      </c>
      <c r="E29" s="5">
        <v>1</v>
      </c>
      <c r="F29" s="5">
        <v>2056884.4425887205</v>
      </c>
      <c r="H29"/>
      <c r="I29"/>
    </row>
    <row r="30" spans="1:9" s="24" customFormat="1" ht="12" customHeight="1" thickBot="1" x14ac:dyDescent="0.3">
      <c r="A30" s="8" t="s">
        <v>102</v>
      </c>
      <c r="B30" s="8"/>
      <c r="C30" s="8"/>
      <c r="D30" s="8"/>
      <c r="E30" s="8">
        <f>SUM(E27:E29)</f>
        <v>3</v>
      </c>
      <c r="F30" s="8">
        <v>6170653.3277661614</v>
      </c>
      <c r="G30"/>
      <c r="H30"/>
      <c r="I30"/>
    </row>
    <row r="31" spans="1:9" ht="12" customHeight="1" thickBot="1" x14ac:dyDescent="0.3">
      <c r="A31" s="5">
        <v>561423</v>
      </c>
      <c r="B31" s="5" t="s">
        <v>123</v>
      </c>
      <c r="C31" s="5" t="s">
        <v>39</v>
      </c>
      <c r="D31" s="5" t="s">
        <v>40</v>
      </c>
      <c r="E31" s="5">
        <v>1</v>
      </c>
      <c r="F31" s="5">
        <v>2056884.4425887205</v>
      </c>
      <c r="H31"/>
      <c r="I31"/>
    </row>
    <row r="32" spans="1:9" ht="12" customHeight="1" thickBot="1" x14ac:dyDescent="0.3">
      <c r="A32" s="5"/>
      <c r="B32" s="5"/>
      <c r="C32" s="5" t="s">
        <v>42</v>
      </c>
      <c r="D32" s="5" t="s">
        <v>122</v>
      </c>
      <c r="E32" s="5">
        <v>1</v>
      </c>
      <c r="F32" s="5">
        <v>2056884.4425887205</v>
      </c>
      <c r="H32"/>
      <c r="I32"/>
    </row>
    <row r="33" spans="1:9" ht="12" customHeight="1" thickBot="1" x14ac:dyDescent="0.3">
      <c r="A33" s="5"/>
      <c r="B33" s="5"/>
      <c r="C33" s="5" t="s">
        <v>30</v>
      </c>
      <c r="D33" s="5" t="s">
        <v>41</v>
      </c>
      <c r="E33" s="5">
        <v>1</v>
      </c>
      <c r="F33" s="5">
        <v>2056884.4425887205</v>
      </c>
      <c r="H33"/>
      <c r="I33"/>
    </row>
    <row r="34" spans="1:9" s="24" customFormat="1" ht="12" customHeight="1" thickBot="1" x14ac:dyDescent="0.3">
      <c r="A34" s="8" t="s">
        <v>99</v>
      </c>
      <c r="B34" s="8"/>
      <c r="C34" s="8"/>
      <c r="D34" s="8"/>
      <c r="E34" s="8">
        <f>SUM(E31:E33)</f>
        <v>3</v>
      </c>
      <c r="F34" s="8">
        <v>6170653.3277661614</v>
      </c>
      <c r="G34"/>
      <c r="H34"/>
      <c r="I34"/>
    </row>
    <row r="35" spans="1:9" ht="12" customHeight="1" thickBot="1" x14ac:dyDescent="0.3">
      <c r="A35" s="5">
        <v>561427</v>
      </c>
      <c r="B35" s="5" t="s">
        <v>44</v>
      </c>
      <c r="C35" s="5" t="s">
        <v>33</v>
      </c>
      <c r="D35" s="5" t="s">
        <v>34</v>
      </c>
      <c r="E35" s="5">
        <v>1</v>
      </c>
      <c r="F35" s="5">
        <v>2056884.4425887205</v>
      </c>
      <c r="H35"/>
      <c r="I35"/>
    </row>
    <row r="36" spans="1:9" s="24" customFormat="1" ht="12" customHeight="1" thickBot="1" x14ac:dyDescent="0.3">
      <c r="A36" s="8" t="s">
        <v>100</v>
      </c>
      <c r="B36" s="8"/>
      <c r="C36" s="8"/>
      <c r="D36" s="8"/>
      <c r="E36" s="8">
        <f>SUM(E35)</f>
        <v>1</v>
      </c>
      <c r="F36" s="8">
        <v>2056884.4425887205</v>
      </c>
      <c r="G36"/>
      <c r="H36"/>
      <c r="I36"/>
    </row>
    <row r="37" spans="1:9" ht="12" customHeight="1" thickBot="1" x14ac:dyDescent="0.3">
      <c r="A37" s="5">
        <v>607403</v>
      </c>
      <c r="B37" s="5" t="s">
        <v>45</v>
      </c>
      <c r="C37" s="5" t="s">
        <v>28</v>
      </c>
      <c r="D37" s="5" t="s">
        <v>29</v>
      </c>
      <c r="E37" s="5">
        <v>1</v>
      </c>
      <c r="F37" s="5">
        <v>2056884.4425887205</v>
      </c>
      <c r="H37"/>
      <c r="I37"/>
    </row>
    <row r="38" spans="1:9" s="24" customFormat="1" ht="12" customHeight="1" thickBot="1" x14ac:dyDescent="0.3">
      <c r="A38" s="8" t="s">
        <v>101</v>
      </c>
      <c r="B38" s="8"/>
      <c r="C38" s="8"/>
      <c r="D38" s="8"/>
      <c r="E38" s="8">
        <f>SUM(E37)</f>
        <v>1</v>
      </c>
      <c r="F38" s="8">
        <v>2056884.4425887205</v>
      </c>
      <c r="G38"/>
      <c r="H38"/>
      <c r="I38"/>
    </row>
    <row r="39" spans="1:9" ht="12" customHeight="1" thickBot="1" x14ac:dyDescent="0.3">
      <c r="A39" s="5">
        <v>657418</v>
      </c>
      <c r="B39" s="5" t="s">
        <v>51</v>
      </c>
      <c r="C39" s="5" t="s">
        <v>52</v>
      </c>
      <c r="D39" s="5" t="s">
        <v>119</v>
      </c>
      <c r="E39" s="5">
        <v>1</v>
      </c>
      <c r="F39" s="5">
        <v>2056884.4425887205</v>
      </c>
      <c r="H39"/>
      <c r="I39"/>
    </row>
    <row r="40" spans="1:9" s="24" customFormat="1" ht="12" customHeight="1" thickBot="1" x14ac:dyDescent="0.3">
      <c r="A40" s="8" t="s">
        <v>103</v>
      </c>
      <c r="B40" s="8"/>
      <c r="C40" s="8"/>
      <c r="D40" s="8"/>
      <c r="E40" s="8">
        <f>SUM(E39)</f>
        <v>1</v>
      </c>
      <c r="F40" s="8">
        <v>2056884.4425887205</v>
      </c>
      <c r="G40"/>
      <c r="H40"/>
      <c r="I40"/>
    </row>
    <row r="41" spans="1:9" ht="12" customHeight="1" thickBot="1" x14ac:dyDescent="0.3">
      <c r="A41" s="5">
        <v>730401</v>
      </c>
      <c r="B41" s="5" t="s">
        <v>54</v>
      </c>
      <c r="C41" s="5" t="s">
        <v>55</v>
      </c>
      <c r="D41" s="5" t="s">
        <v>56</v>
      </c>
      <c r="E41" s="5">
        <v>1</v>
      </c>
      <c r="F41" s="5">
        <v>2056884.4425887205</v>
      </c>
      <c r="H41"/>
      <c r="I41"/>
    </row>
    <row r="42" spans="1:9" ht="12" customHeight="1" thickBot="1" x14ac:dyDescent="0.3">
      <c r="A42" s="5"/>
      <c r="B42" s="5"/>
      <c r="C42" s="5" t="s">
        <v>57</v>
      </c>
      <c r="D42" s="5" t="s">
        <v>58</v>
      </c>
      <c r="E42" s="5">
        <v>1</v>
      </c>
      <c r="F42" s="5">
        <v>2056884.4425887205</v>
      </c>
      <c r="H42" s="25"/>
    </row>
    <row r="43" spans="1:9" ht="12" customHeight="1" thickBot="1" x14ac:dyDescent="0.3">
      <c r="A43" s="5"/>
      <c r="B43" s="5"/>
      <c r="C43" s="5" t="s">
        <v>59</v>
      </c>
      <c r="D43" s="5" t="s">
        <v>60</v>
      </c>
      <c r="E43" s="5">
        <v>1</v>
      </c>
      <c r="F43" s="5">
        <v>2056884.4425887205</v>
      </c>
    </row>
    <row r="44" spans="1:9" ht="15.75" thickBot="1" x14ac:dyDescent="0.3">
      <c r="A44" s="5"/>
      <c r="B44" s="5"/>
      <c r="C44" s="5" t="s">
        <v>61</v>
      </c>
      <c r="D44" s="5" t="s">
        <v>62</v>
      </c>
      <c r="E44" s="5">
        <v>1</v>
      </c>
      <c r="F44" s="5">
        <v>2056884.4425887205</v>
      </c>
    </row>
    <row r="45" spans="1:9" ht="15.75" thickBot="1" x14ac:dyDescent="0.3">
      <c r="A45" s="5"/>
      <c r="B45" s="5"/>
      <c r="C45" s="5" t="s">
        <v>63</v>
      </c>
      <c r="D45" s="5" t="s">
        <v>118</v>
      </c>
      <c r="E45" s="5">
        <v>1</v>
      </c>
      <c r="F45" s="5">
        <v>2056884.4425887205</v>
      </c>
    </row>
    <row r="46" spans="1:9" ht="15.75" thickBot="1" x14ac:dyDescent="0.3">
      <c r="A46" s="5"/>
      <c r="B46" s="5"/>
      <c r="C46" s="5" t="s">
        <v>65</v>
      </c>
      <c r="D46" s="5" t="s">
        <v>66</v>
      </c>
      <c r="E46" s="5">
        <v>1</v>
      </c>
      <c r="F46" s="5">
        <v>2056884.4425887205</v>
      </c>
    </row>
    <row r="47" spans="1:9" s="24" customFormat="1" ht="15.75" thickBot="1" x14ac:dyDescent="0.3">
      <c r="A47" s="8" t="s">
        <v>104</v>
      </c>
      <c r="B47" s="8"/>
      <c r="C47" s="8"/>
      <c r="D47" s="8"/>
      <c r="E47" s="8">
        <f>SUM(E41:E46)</f>
        <v>6</v>
      </c>
      <c r="F47" s="8">
        <v>12341306.655532323</v>
      </c>
      <c r="G47"/>
    </row>
    <row r="48" spans="1:9" ht="15.75" thickBot="1" x14ac:dyDescent="0.3">
      <c r="A48" s="5">
        <v>751465</v>
      </c>
      <c r="B48" s="31" t="s">
        <v>67</v>
      </c>
      <c r="C48" s="5" t="s">
        <v>129</v>
      </c>
      <c r="D48" s="5" t="s">
        <v>69</v>
      </c>
      <c r="E48" s="5">
        <v>1</v>
      </c>
      <c r="F48" s="5">
        <v>2058458.4985239732</v>
      </c>
    </row>
    <row r="49" spans="1:8" s="24" customFormat="1" ht="15.75" thickBot="1" x14ac:dyDescent="0.3">
      <c r="A49" s="8" t="s">
        <v>105</v>
      </c>
      <c r="B49" s="8"/>
      <c r="C49" s="8"/>
      <c r="D49" s="8"/>
      <c r="E49" s="8">
        <f>SUM(E48)</f>
        <v>1</v>
      </c>
      <c r="F49" s="8">
        <v>2058458.4985239732</v>
      </c>
      <c r="G49"/>
    </row>
    <row r="50" spans="1:8" ht="15.75" thickBot="1" x14ac:dyDescent="0.3">
      <c r="A50" s="5">
        <v>791413</v>
      </c>
      <c r="B50" s="5" t="s">
        <v>70</v>
      </c>
      <c r="C50" s="5" t="s">
        <v>68</v>
      </c>
      <c r="D50" s="5" t="s">
        <v>69</v>
      </c>
      <c r="E50" s="5">
        <v>1</v>
      </c>
      <c r="F50" s="5">
        <v>2056884.4425887205</v>
      </c>
    </row>
    <row r="51" spans="1:8" ht="15.75" thickBot="1" x14ac:dyDescent="0.3">
      <c r="A51" s="5"/>
      <c r="B51" s="5"/>
      <c r="C51" s="5" t="s">
        <v>52</v>
      </c>
      <c r="D51" s="5" t="s">
        <v>126</v>
      </c>
      <c r="E51" s="5">
        <v>1</v>
      </c>
      <c r="F51" s="5">
        <v>2056884.4425887205</v>
      </c>
    </row>
    <row r="52" spans="1:8" ht="15.75" thickBot="1" x14ac:dyDescent="0.3">
      <c r="A52" s="5"/>
      <c r="B52" s="5"/>
      <c r="C52" s="5" t="s">
        <v>78</v>
      </c>
      <c r="D52" s="5" t="s">
        <v>79</v>
      </c>
      <c r="E52" s="5">
        <v>1</v>
      </c>
      <c r="F52" s="5">
        <v>2056884.4425887205</v>
      </c>
    </row>
    <row r="53" spans="1:8" ht="15.75" thickBot="1" x14ac:dyDescent="0.3">
      <c r="A53" s="5"/>
      <c r="B53" s="5"/>
      <c r="C53" s="5" t="s">
        <v>61</v>
      </c>
      <c r="D53" s="5" t="s">
        <v>80</v>
      </c>
      <c r="E53" s="5">
        <v>1</v>
      </c>
      <c r="F53" s="5">
        <v>2056884.4425887205</v>
      </c>
    </row>
    <row r="54" spans="1:8" ht="15.75" thickBot="1" x14ac:dyDescent="0.3">
      <c r="A54" s="5"/>
      <c r="B54" s="5"/>
      <c r="C54" s="5" t="s">
        <v>65</v>
      </c>
      <c r="D54" s="5" t="s">
        <v>82</v>
      </c>
      <c r="E54" s="5">
        <v>1</v>
      </c>
      <c r="F54" s="5">
        <v>2056884.4425887205</v>
      </c>
      <c r="H54" s="15"/>
    </row>
    <row r="55" spans="1:8" ht="15.75" thickBot="1" x14ac:dyDescent="0.3">
      <c r="A55" s="5"/>
      <c r="B55" s="5"/>
      <c r="C55" s="5" t="s">
        <v>55</v>
      </c>
      <c r="D55" s="5" t="s">
        <v>71</v>
      </c>
      <c r="E55" s="5">
        <v>1</v>
      </c>
      <c r="F55" s="5">
        <v>2056884.4425887205</v>
      </c>
    </row>
    <row r="56" spans="1:8" ht="15.75" thickBot="1" x14ac:dyDescent="0.3">
      <c r="A56" s="5"/>
      <c r="B56" s="5"/>
      <c r="C56" s="5" t="s">
        <v>59</v>
      </c>
      <c r="D56" s="5" t="s">
        <v>127</v>
      </c>
      <c r="E56" s="5">
        <v>1</v>
      </c>
      <c r="F56" s="5">
        <v>0</v>
      </c>
    </row>
    <row r="57" spans="1:8" ht="15.75" thickBot="1" x14ac:dyDescent="0.3">
      <c r="A57" s="5"/>
      <c r="B57" s="5"/>
      <c r="C57" s="5" t="s">
        <v>74</v>
      </c>
      <c r="D57" s="5" t="s">
        <v>75</v>
      </c>
      <c r="E57" s="5">
        <v>1</v>
      </c>
      <c r="F57" s="5">
        <v>0</v>
      </c>
    </row>
    <row r="58" spans="1:8" ht="15.75" thickBot="1" x14ac:dyDescent="0.3">
      <c r="A58" s="5"/>
      <c r="B58" s="5"/>
      <c r="C58" s="5" t="s">
        <v>76</v>
      </c>
      <c r="D58" s="5" t="s">
        <v>77</v>
      </c>
      <c r="E58" s="5">
        <v>1</v>
      </c>
      <c r="F58" s="5">
        <v>0</v>
      </c>
    </row>
    <row r="59" spans="1:8" ht="15.75" thickBot="1" x14ac:dyDescent="0.3">
      <c r="A59" s="5"/>
      <c r="B59" s="5"/>
      <c r="C59" s="5" t="s">
        <v>63</v>
      </c>
      <c r="D59" s="5" t="s">
        <v>128</v>
      </c>
      <c r="E59" s="5">
        <v>1</v>
      </c>
      <c r="F59" s="5">
        <v>0</v>
      </c>
    </row>
    <row r="60" spans="1:8" s="24" customFormat="1" ht="15.75" thickBot="1" x14ac:dyDescent="0.3">
      <c r="A60" s="8" t="s">
        <v>106</v>
      </c>
      <c r="B60" s="8"/>
      <c r="C60" s="8"/>
      <c r="D60" s="8"/>
      <c r="E60" s="8">
        <f>SUM(E50:E59)</f>
        <v>10</v>
      </c>
      <c r="F60" s="8">
        <v>12341306.655532323</v>
      </c>
      <c r="G60"/>
    </row>
    <row r="61" spans="1:8" ht="15.75" thickBot="1" x14ac:dyDescent="0.3">
      <c r="A61" s="5">
        <v>851446</v>
      </c>
      <c r="B61" s="31" t="s">
        <v>83</v>
      </c>
      <c r="C61" s="5" t="s">
        <v>28</v>
      </c>
      <c r="D61" s="5" t="s">
        <v>29</v>
      </c>
      <c r="E61" s="5">
        <v>1</v>
      </c>
      <c r="F61" s="5">
        <v>2058076.3835089884</v>
      </c>
    </row>
    <row r="62" spans="1:8" s="24" customFormat="1" ht="15.75" thickBot="1" x14ac:dyDescent="0.3">
      <c r="A62" s="8" t="s">
        <v>107</v>
      </c>
      <c r="B62" s="8"/>
      <c r="C62" s="8"/>
      <c r="D62" s="8"/>
      <c r="E62" s="8">
        <f>SUM(E61:E61)</f>
        <v>1</v>
      </c>
      <c r="F62" s="8">
        <v>2058076.3835089884</v>
      </c>
      <c r="G62"/>
    </row>
    <row r="63" spans="1:8" ht="15.75" thickBot="1" x14ac:dyDescent="0.3">
      <c r="A63" s="5">
        <v>851454</v>
      </c>
      <c r="B63" s="5" t="s">
        <v>84</v>
      </c>
      <c r="C63" s="5" t="s">
        <v>87</v>
      </c>
      <c r="D63" s="5" t="s">
        <v>88</v>
      </c>
      <c r="E63" s="5">
        <v>1</v>
      </c>
      <c r="F63" s="5">
        <v>2056884.4425887205</v>
      </c>
    </row>
    <row r="64" spans="1:8" ht="15.75" thickBot="1" x14ac:dyDescent="0.3">
      <c r="A64" s="5"/>
      <c r="B64" s="5"/>
      <c r="C64" s="5" t="s">
        <v>85</v>
      </c>
      <c r="D64" s="5" t="s">
        <v>86</v>
      </c>
      <c r="E64" s="5">
        <v>1</v>
      </c>
      <c r="F64" s="5">
        <v>2056884.4425887205</v>
      </c>
    </row>
    <row r="65" spans="1:7" s="24" customFormat="1" ht="15.75" thickBot="1" x14ac:dyDescent="0.3">
      <c r="A65" s="8" t="s">
        <v>108</v>
      </c>
      <c r="B65" s="8"/>
      <c r="C65" s="8"/>
      <c r="D65" s="8"/>
      <c r="E65" s="8">
        <f>SUM(E63:E64)</f>
        <v>2</v>
      </c>
      <c r="F65" s="8">
        <v>4113768.8851774409</v>
      </c>
      <c r="G65"/>
    </row>
    <row r="66" spans="1:7" s="24" customFormat="1" ht="15.75" thickBot="1" x14ac:dyDescent="0.3">
      <c r="A66" s="8" t="s">
        <v>109</v>
      </c>
      <c r="B66" s="8"/>
      <c r="C66" s="8"/>
      <c r="D66" s="8"/>
      <c r="E66" s="8">
        <f>E$3+E$5+E$9+E$14+E$21+E$26+E$30+E$34+E$36+E$38+E$40+E$47+E$49+E$60+E$62+E$65</f>
        <v>48</v>
      </c>
      <c r="F66" s="8"/>
      <c r="G66"/>
    </row>
    <row r="67" spans="1:7" x14ac:dyDescent="0.25">
      <c r="A67" s="5"/>
      <c r="B67" s="5"/>
      <c r="C67" s="5"/>
      <c r="D67" s="5"/>
      <c r="E67" s="5"/>
      <c r="F67" s="5"/>
    </row>
    <row r="70" spans="1:7" x14ac:dyDescent="0.25">
      <c r="F70" s="27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showGridLines="0" zoomScaleNormal="100" workbookViewId="0">
      <selection activeCell="F23" sqref="F23"/>
    </sheetView>
  </sheetViews>
  <sheetFormatPr defaultColWidth="9.140625" defaultRowHeight="9.75" x14ac:dyDescent="0.15"/>
  <cols>
    <col min="1" max="1" width="16.28515625" style="14" bestFit="1" customWidth="1"/>
    <col min="2" max="2" width="37.28515625" style="14" bestFit="1" customWidth="1"/>
    <col min="3" max="3" width="11" style="14" bestFit="1" customWidth="1"/>
    <col min="4" max="4" width="25.7109375" style="14" bestFit="1" customWidth="1"/>
    <col min="5" max="5" width="20.140625" style="14" bestFit="1" customWidth="1"/>
    <col min="6" max="6" width="58.28515625" style="14" bestFit="1" customWidth="1"/>
    <col min="7" max="7" width="58.28515625" style="14" customWidth="1"/>
    <col min="8" max="8" width="25.85546875" style="34" bestFit="1" customWidth="1"/>
    <col min="9" max="9" width="14.42578125" style="34" bestFit="1" customWidth="1"/>
    <col min="10" max="10" width="12.85546875" style="34" bestFit="1" customWidth="1"/>
    <col min="11" max="11" width="57.5703125" style="14" bestFit="1" customWidth="1"/>
    <col min="12" max="12" width="23" style="14" bestFit="1" customWidth="1"/>
    <col min="13" max="16384" width="9.140625" style="14"/>
  </cols>
  <sheetData>
    <row r="1" spans="1:14" ht="12" customHeight="1" x14ac:dyDescent="0.15">
      <c r="A1" s="23" t="s">
        <v>111</v>
      </c>
      <c r="B1" s="23" t="s">
        <v>89</v>
      </c>
      <c r="C1" s="23" t="s">
        <v>90</v>
      </c>
      <c r="D1" s="23" t="s">
        <v>0</v>
      </c>
      <c r="E1" s="23" t="s">
        <v>110</v>
      </c>
      <c r="F1" s="23" t="s">
        <v>132</v>
      </c>
      <c r="G1" s="26"/>
      <c r="H1" s="26"/>
      <c r="I1" s="30"/>
      <c r="J1" s="36"/>
    </row>
    <row r="2" spans="1:14" ht="12" customHeight="1" thickBot="1" x14ac:dyDescent="0.3">
      <c r="A2" s="20">
        <v>101582</v>
      </c>
      <c r="B2" s="29" t="s">
        <v>1</v>
      </c>
      <c r="C2" s="29" t="s">
        <v>2</v>
      </c>
      <c r="D2" s="29" t="s">
        <v>130</v>
      </c>
      <c r="E2" s="29">
        <v>1</v>
      </c>
      <c r="F2" s="29">
        <v>2043189.77844439</v>
      </c>
      <c r="G2" s="29"/>
      <c r="I2" s="11"/>
      <c r="J2" s="35"/>
      <c r="K2" s="28"/>
      <c r="L2" s="37"/>
    </row>
    <row r="3" spans="1:14" s="24" customFormat="1" ht="12" customHeight="1" thickBot="1" x14ac:dyDescent="0.3">
      <c r="A3" s="8" t="s">
        <v>91</v>
      </c>
      <c r="B3" s="8"/>
      <c r="C3" s="8"/>
      <c r="D3" s="8"/>
      <c r="E3" s="8">
        <f>SUM(E2)</f>
        <v>1</v>
      </c>
      <c r="F3" s="8">
        <f>SUM(F2)</f>
        <v>2043189.77844439</v>
      </c>
      <c r="G3" s="30"/>
      <c r="H3"/>
      <c r="I3"/>
      <c r="J3"/>
      <c r="K3"/>
      <c r="L3"/>
      <c r="M3"/>
    </row>
    <row r="4" spans="1:14" ht="12" customHeight="1" thickBot="1" x14ac:dyDescent="0.3">
      <c r="A4" s="5">
        <v>101605</v>
      </c>
      <c r="B4" s="5" t="s">
        <v>117</v>
      </c>
      <c r="C4" s="5" t="s">
        <v>5</v>
      </c>
      <c r="D4" s="5" t="s">
        <v>6</v>
      </c>
      <c r="E4" s="5">
        <v>1</v>
      </c>
      <c r="F4" s="5">
        <v>2041985.02298345</v>
      </c>
      <c r="G4" s="29"/>
      <c r="H4"/>
      <c r="I4"/>
      <c r="J4"/>
      <c r="K4"/>
      <c r="L4"/>
      <c r="M4"/>
    </row>
    <row r="5" spans="1:14" s="24" customFormat="1" ht="12" customHeight="1" thickBot="1" x14ac:dyDescent="0.3">
      <c r="A5" s="8" t="s">
        <v>92</v>
      </c>
      <c r="B5" s="8"/>
      <c r="C5" s="8"/>
      <c r="D5" s="8"/>
      <c r="E5" s="8">
        <f>SUM(E4:E4)</f>
        <v>1</v>
      </c>
      <c r="F5" s="8">
        <f>SUM(F4)</f>
        <v>2041985.02298345</v>
      </c>
      <c r="G5" s="30"/>
      <c r="H5"/>
      <c r="I5"/>
      <c r="J5"/>
      <c r="K5"/>
      <c r="L5"/>
      <c r="M5"/>
    </row>
    <row r="6" spans="1:14" ht="12" customHeight="1" thickBot="1" x14ac:dyDescent="0.3">
      <c r="A6" s="5">
        <v>219417</v>
      </c>
      <c r="B6" s="5" t="s">
        <v>120</v>
      </c>
      <c r="C6" s="5" t="s">
        <v>5</v>
      </c>
      <c r="D6" s="5" t="s">
        <v>8</v>
      </c>
      <c r="E6" s="5">
        <v>1</v>
      </c>
      <c r="F6" s="5">
        <v>2041985.02298345</v>
      </c>
      <c r="G6" s="29"/>
      <c r="H6"/>
      <c r="I6"/>
      <c r="J6"/>
      <c r="K6"/>
      <c r="L6"/>
      <c r="M6"/>
    </row>
    <row r="7" spans="1:14" ht="12" customHeight="1" thickBot="1" x14ac:dyDescent="0.3">
      <c r="A7" s="5"/>
      <c r="B7" s="5"/>
      <c r="C7" s="5" t="s">
        <v>5</v>
      </c>
      <c r="D7" s="5" t="s">
        <v>8</v>
      </c>
      <c r="E7" s="5">
        <v>1</v>
      </c>
      <c r="F7" s="5">
        <v>2041985.02298345</v>
      </c>
      <c r="G7" s="29"/>
      <c r="H7"/>
      <c r="I7"/>
      <c r="J7"/>
      <c r="K7"/>
      <c r="L7"/>
      <c r="M7"/>
      <c r="N7" s="17"/>
    </row>
    <row r="8" spans="1:14" ht="12" customHeight="1" thickBot="1" x14ac:dyDescent="0.3">
      <c r="A8" s="5"/>
      <c r="B8" s="5"/>
      <c r="C8" s="5" t="s">
        <v>2</v>
      </c>
      <c r="D8" s="5" t="s">
        <v>3</v>
      </c>
      <c r="E8" s="5">
        <v>1</v>
      </c>
      <c r="F8" s="5">
        <v>2041985.02298345</v>
      </c>
      <c r="G8" s="29"/>
      <c r="H8"/>
      <c r="I8"/>
      <c r="J8"/>
      <c r="K8"/>
      <c r="L8"/>
      <c r="M8"/>
    </row>
    <row r="9" spans="1:14" s="24" customFormat="1" ht="12" customHeight="1" thickBot="1" x14ac:dyDescent="0.3">
      <c r="A9" s="8" t="s">
        <v>94</v>
      </c>
      <c r="B9" s="8"/>
      <c r="C9" s="8"/>
      <c r="D9" s="8"/>
      <c r="E9" s="8">
        <f>SUM(E6:E8)</f>
        <v>3</v>
      </c>
      <c r="F9" s="8">
        <f>SUM(F6:F8)</f>
        <v>6125955.0689503495</v>
      </c>
      <c r="G9" s="30"/>
      <c r="H9"/>
      <c r="I9"/>
      <c r="J9"/>
      <c r="K9"/>
      <c r="L9"/>
      <c r="M9"/>
    </row>
    <row r="10" spans="1:14" ht="12" customHeight="1" thickBot="1" x14ac:dyDescent="0.3">
      <c r="A10" s="5">
        <v>259404</v>
      </c>
      <c r="B10" s="5" t="s">
        <v>121</v>
      </c>
      <c r="C10" s="5" t="s">
        <v>11</v>
      </c>
      <c r="D10" s="5" t="s">
        <v>12</v>
      </c>
      <c r="E10" s="5">
        <v>1</v>
      </c>
      <c r="F10" s="5">
        <v>2041985.02298345</v>
      </c>
      <c r="G10" s="29"/>
      <c r="H10"/>
      <c r="I10"/>
      <c r="J10"/>
      <c r="K10"/>
      <c r="L10"/>
      <c r="M10"/>
    </row>
    <row r="11" spans="1:14" ht="12" customHeight="1" thickBot="1" x14ac:dyDescent="0.3">
      <c r="A11" s="5"/>
      <c r="B11" s="5"/>
      <c r="C11" s="5" t="s">
        <v>13</v>
      </c>
      <c r="D11" s="5" t="s">
        <v>14</v>
      </c>
      <c r="E11" s="5">
        <v>1</v>
      </c>
      <c r="F11" s="5">
        <v>2041985.02298345</v>
      </c>
      <c r="G11" s="29"/>
      <c r="H11"/>
      <c r="I11"/>
      <c r="J11"/>
      <c r="K11"/>
      <c r="L11"/>
      <c r="M11"/>
    </row>
    <row r="12" spans="1:14" ht="12" customHeight="1" thickBot="1" x14ac:dyDescent="0.3">
      <c r="A12" s="5"/>
      <c r="B12" s="5"/>
      <c r="C12" s="5" t="s">
        <v>15</v>
      </c>
      <c r="D12" s="5" t="s">
        <v>16</v>
      </c>
      <c r="E12" s="5">
        <v>1</v>
      </c>
      <c r="F12" s="5">
        <v>2041985.02298345</v>
      </c>
      <c r="G12" s="29"/>
      <c r="H12"/>
      <c r="I12"/>
      <c r="J12"/>
      <c r="K12"/>
      <c r="L12"/>
      <c r="M12"/>
    </row>
    <row r="13" spans="1:14" ht="12" customHeight="1" thickBot="1" x14ac:dyDescent="0.3">
      <c r="A13" s="5"/>
      <c r="B13" s="5"/>
      <c r="C13" s="5" t="s">
        <v>17</v>
      </c>
      <c r="D13" s="5" t="s">
        <v>18</v>
      </c>
      <c r="E13" s="5">
        <v>1</v>
      </c>
      <c r="F13" s="5">
        <v>2041985.02298345</v>
      </c>
      <c r="G13" s="29"/>
      <c r="H13"/>
      <c r="I13"/>
      <c r="J13"/>
      <c r="K13"/>
      <c r="L13"/>
      <c r="M13"/>
    </row>
    <row r="14" spans="1:14" s="24" customFormat="1" ht="12" customHeight="1" thickBot="1" x14ac:dyDescent="0.3">
      <c r="A14" s="8" t="s">
        <v>95</v>
      </c>
      <c r="B14" s="8"/>
      <c r="C14" s="8"/>
      <c r="D14" s="8"/>
      <c r="E14" s="8">
        <f>SUM(E10:E13)</f>
        <v>4</v>
      </c>
      <c r="F14" s="8">
        <f>SUM(F10:F13)</f>
        <v>8167940.0919337999</v>
      </c>
      <c r="G14" s="30"/>
      <c r="H14"/>
      <c r="I14"/>
      <c r="J14"/>
      <c r="K14"/>
      <c r="L14"/>
      <c r="M14"/>
    </row>
    <row r="15" spans="1:14" ht="12" customHeight="1" thickBot="1" x14ac:dyDescent="0.3">
      <c r="A15" s="5">
        <v>340401</v>
      </c>
      <c r="B15" s="5" t="s">
        <v>116</v>
      </c>
      <c r="C15" s="5" t="s">
        <v>20</v>
      </c>
      <c r="D15" s="5" t="s">
        <v>21</v>
      </c>
      <c r="E15" s="5">
        <v>1</v>
      </c>
      <c r="F15" s="5">
        <v>2041985.02298345</v>
      </c>
      <c r="G15" s="29"/>
      <c r="H15"/>
      <c r="I15"/>
      <c r="J15"/>
      <c r="K15"/>
      <c r="L15"/>
      <c r="M15"/>
    </row>
    <row r="16" spans="1:14" ht="12" customHeight="1" thickBot="1" x14ac:dyDescent="0.3">
      <c r="A16" s="5"/>
      <c r="B16" s="5"/>
      <c r="C16" s="5" t="s">
        <v>11</v>
      </c>
      <c r="D16" s="5" t="s">
        <v>12</v>
      </c>
      <c r="E16" s="5">
        <v>1</v>
      </c>
      <c r="F16" s="5">
        <v>2041985.02298345</v>
      </c>
      <c r="G16" s="29"/>
      <c r="H16"/>
      <c r="I16"/>
      <c r="J16"/>
      <c r="K16"/>
      <c r="L16"/>
      <c r="M16"/>
    </row>
    <row r="17" spans="1:13" ht="12" customHeight="1" thickBot="1" x14ac:dyDescent="0.3">
      <c r="A17" s="5"/>
      <c r="B17" s="5"/>
      <c r="C17" s="5" t="s">
        <v>13</v>
      </c>
      <c r="D17" s="5" t="s">
        <v>22</v>
      </c>
      <c r="E17" s="5">
        <v>1</v>
      </c>
      <c r="F17" s="5">
        <v>2041985.02298345</v>
      </c>
      <c r="G17" s="29"/>
      <c r="H17"/>
      <c r="I17"/>
      <c r="J17"/>
      <c r="K17"/>
      <c r="L17"/>
      <c r="M17"/>
    </row>
    <row r="18" spans="1:13" ht="12" customHeight="1" thickBot="1" x14ac:dyDescent="0.3">
      <c r="A18" s="5"/>
      <c r="B18" s="5"/>
      <c r="C18" s="5" t="s">
        <v>15</v>
      </c>
      <c r="D18" s="5" t="s">
        <v>23</v>
      </c>
      <c r="E18" s="5">
        <v>1</v>
      </c>
      <c r="F18" s="5">
        <v>2041985.02298345</v>
      </c>
      <c r="G18" s="29"/>
      <c r="H18"/>
      <c r="I18"/>
      <c r="J18"/>
      <c r="K18"/>
      <c r="L18"/>
      <c r="M18"/>
    </row>
    <row r="19" spans="1:13" ht="12" customHeight="1" thickBot="1" x14ac:dyDescent="0.3">
      <c r="A19" s="5"/>
      <c r="B19" s="5"/>
      <c r="C19" s="5" t="s">
        <v>17</v>
      </c>
      <c r="D19" s="5" t="s">
        <v>24</v>
      </c>
      <c r="E19" s="5">
        <v>1</v>
      </c>
      <c r="F19" s="5">
        <v>2041985.02298345</v>
      </c>
      <c r="G19" s="29"/>
      <c r="H19"/>
      <c r="I19"/>
      <c r="J19"/>
      <c r="K19"/>
      <c r="L19"/>
      <c r="M19"/>
    </row>
    <row r="20" spans="1:13" ht="12" customHeight="1" thickBot="1" x14ac:dyDescent="0.3">
      <c r="A20" s="5"/>
      <c r="B20" s="5"/>
      <c r="C20" s="5" t="s">
        <v>25</v>
      </c>
      <c r="D20" s="5" t="s">
        <v>26</v>
      </c>
      <c r="E20" s="5">
        <v>1</v>
      </c>
      <c r="F20" s="5">
        <v>2041985.02298345</v>
      </c>
      <c r="G20" s="29"/>
      <c r="H20"/>
      <c r="I20"/>
      <c r="J20"/>
      <c r="K20"/>
      <c r="L20"/>
      <c r="M20"/>
    </row>
    <row r="21" spans="1:13" s="24" customFormat="1" ht="12" customHeight="1" thickBot="1" x14ac:dyDescent="0.3">
      <c r="A21" s="8" t="s">
        <v>96</v>
      </c>
      <c r="B21" s="8"/>
      <c r="C21" s="8"/>
      <c r="D21" s="8"/>
      <c r="E21" s="8">
        <f>SUM(E15:E20)</f>
        <v>6</v>
      </c>
      <c r="F21" s="8">
        <f>SUM(F15:F20)</f>
        <v>12251910.137900701</v>
      </c>
      <c r="G21" s="30"/>
      <c r="H21"/>
      <c r="I21"/>
      <c r="J21"/>
      <c r="K21"/>
      <c r="L21"/>
      <c r="M21"/>
    </row>
    <row r="22" spans="1:13" ht="12" customHeight="1" thickBot="1" x14ac:dyDescent="0.3">
      <c r="A22" s="5">
        <v>461437</v>
      </c>
      <c r="B22" s="5" t="s">
        <v>27</v>
      </c>
      <c r="C22" s="5" t="s">
        <v>30</v>
      </c>
      <c r="D22" s="5" t="s">
        <v>31</v>
      </c>
      <c r="E22" s="5">
        <v>1</v>
      </c>
      <c r="F22" s="5">
        <v>2043189.7784443912</v>
      </c>
      <c r="G22" s="29"/>
      <c r="H22"/>
      <c r="I22"/>
      <c r="J22"/>
      <c r="K22"/>
      <c r="L22"/>
      <c r="M22"/>
    </row>
    <row r="23" spans="1:13" ht="12" customHeight="1" thickBot="1" x14ac:dyDescent="0.3">
      <c r="A23" s="5"/>
      <c r="B23" s="5"/>
      <c r="C23" s="5" t="s">
        <v>28</v>
      </c>
      <c r="D23" s="5" t="s">
        <v>29</v>
      </c>
      <c r="E23" s="5">
        <v>1</v>
      </c>
      <c r="F23" s="5">
        <v>2043189.7784443912</v>
      </c>
      <c r="G23" s="29"/>
      <c r="H23"/>
      <c r="I23"/>
      <c r="J23"/>
      <c r="K23"/>
      <c r="L23"/>
      <c r="M23"/>
    </row>
    <row r="24" spans="1:13" s="19" customFormat="1" ht="12" customHeight="1" thickBot="1" x14ac:dyDescent="0.3">
      <c r="A24" s="5"/>
      <c r="B24" s="5"/>
      <c r="C24" s="5" t="s">
        <v>17</v>
      </c>
      <c r="D24" s="5" t="s">
        <v>32</v>
      </c>
      <c r="E24" s="5">
        <v>1</v>
      </c>
      <c r="F24" s="5">
        <v>2043189.7784443912</v>
      </c>
      <c r="G24" s="29"/>
      <c r="H24"/>
      <c r="I24"/>
      <c r="J24"/>
      <c r="K24"/>
      <c r="L24"/>
      <c r="M24"/>
    </row>
    <row r="25" spans="1:13" s="19" customFormat="1" ht="12" customHeight="1" thickBot="1" x14ac:dyDescent="0.3">
      <c r="A25" s="5"/>
      <c r="B25" s="5"/>
      <c r="C25" s="5" t="s">
        <v>33</v>
      </c>
      <c r="D25" s="5" t="s">
        <v>34</v>
      </c>
      <c r="E25" s="5">
        <v>1</v>
      </c>
      <c r="F25" s="5">
        <v>2043189.7784443912</v>
      </c>
      <c r="G25" s="29"/>
      <c r="H25"/>
      <c r="I25"/>
      <c r="J25"/>
      <c r="K25"/>
      <c r="L25"/>
      <c r="M25"/>
    </row>
    <row r="26" spans="1:13" s="24" customFormat="1" ht="12" customHeight="1" thickBot="1" x14ac:dyDescent="0.3">
      <c r="A26" s="8" t="s">
        <v>97</v>
      </c>
      <c r="B26" s="8"/>
      <c r="C26" s="8"/>
      <c r="D26" s="8"/>
      <c r="E26" s="8">
        <f>SUM(E22:E25)</f>
        <v>4</v>
      </c>
      <c r="F26" s="8">
        <f>SUM(F22:F25)</f>
        <v>8172759.1137775648</v>
      </c>
      <c r="G26" s="30"/>
      <c r="H26"/>
      <c r="I26"/>
      <c r="J26"/>
      <c r="K26"/>
      <c r="L26"/>
      <c r="M26"/>
    </row>
    <row r="27" spans="1:13" ht="12" customHeight="1" thickBot="1" x14ac:dyDescent="0.3">
      <c r="A27" s="5">
        <v>630401</v>
      </c>
      <c r="B27" s="5" t="s">
        <v>131</v>
      </c>
      <c r="C27" s="5" t="s">
        <v>49</v>
      </c>
      <c r="D27" s="5" t="s">
        <v>124</v>
      </c>
      <c r="E27" s="5">
        <v>1</v>
      </c>
      <c r="F27" s="5">
        <v>2041985.02298345</v>
      </c>
      <c r="G27" s="29"/>
      <c r="H27"/>
      <c r="I27"/>
      <c r="J27"/>
      <c r="K27"/>
      <c r="L27"/>
      <c r="M27"/>
    </row>
    <row r="28" spans="1:13" ht="12" customHeight="1" thickBot="1" x14ac:dyDescent="0.3">
      <c r="A28" s="5"/>
      <c r="B28" s="5"/>
      <c r="C28" s="5" t="s">
        <v>47</v>
      </c>
      <c r="D28" s="5" t="s">
        <v>125</v>
      </c>
      <c r="E28" s="5">
        <v>1</v>
      </c>
      <c r="F28" s="5">
        <v>2041985.02298345</v>
      </c>
      <c r="G28" s="29"/>
      <c r="H28"/>
      <c r="I28"/>
      <c r="J28"/>
      <c r="K28"/>
      <c r="L28"/>
      <c r="M28"/>
    </row>
    <row r="29" spans="1:13" ht="12" customHeight="1" thickBot="1" x14ac:dyDescent="0.3">
      <c r="A29" s="5"/>
      <c r="B29" s="5"/>
      <c r="C29" s="5" t="s">
        <v>36</v>
      </c>
      <c r="D29" s="5" t="s">
        <v>37</v>
      </c>
      <c r="E29" s="5">
        <v>1</v>
      </c>
      <c r="F29" s="5">
        <v>2041985.02298345</v>
      </c>
      <c r="G29" s="29"/>
      <c r="H29"/>
      <c r="I29"/>
      <c r="J29"/>
      <c r="K29"/>
      <c r="L29"/>
      <c r="M29"/>
    </row>
    <row r="30" spans="1:13" s="24" customFormat="1" ht="12" customHeight="1" thickBot="1" x14ac:dyDescent="0.3">
      <c r="A30" s="8" t="s">
        <v>102</v>
      </c>
      <c r="B30" s="8"/>
      <c r="C30" s="8"/>
      <c r="D30" s="8"/>
      <c r="E30" s="8">
        <f>SUM(E27:E29)</f>
        <v>3</v>
      </c>
      <c r="F30" s="8">
        <f>SUM(F27:F29)</f>
        <v>6125955.0689503495</v>
      </c>
      <c r="G30" s="30"/>
      <c r="H30"/>
      <c r="I30"/>
      <c r="J30"/>
      <c r="K30"/>
      <c r="L30"/>
      <c r="M30"/>
    </row>
    <row r="31" spans="1:13" ht="12" customHeight="1" thickBot="1" x14ac:dyDescent="0.3">
      <c r="A31" s="5">
        <v>561423</v>
      </c>
      <c r="B31" s="5" t="s">
        <v>123</v>
      </c>
      <c r="C31" s="5" t="s">
        <v>39</v>
      </c>
      <c r="D31" s="5" t="s">
        <v>40</v>
      </c>
      <c r="E31" s="5">
        <v>1</v>
      </c>
      <c r="F31" s="5">
        <v>2041985.02298345</v>
      </c>
      <c r="G31" s="29"/>
      <c r="H31"/>
      <c r="I31"/>
      <c r="J31"/>
      <c r="K31"/>
      <c r="L31"/>
      <c r="M31"/>
    </row>
    <row r="32" spans="1:13" ht="12" customHeight="1" thickBot="1" x14ac:dyDescent="0.3">
      <c r="A32" s="5"/>
      <c r="B32" s="5"/>
      <c r="C32" s="5" t="s">
        <v>42</v>
      </c>
      <c r="D32" s="5" t="s">
        <v>122</v>
      </c>
      <c r="E32" s="5">
        <v>1</v>
      </c>
      <c r="F32" s="5">
        <v>2041985.02298345</v>
      </c>
      <c r="G32" s="29"/>
      <c r="H32"/>
      <c r="I32"/>
      <c r="J32"/>
      <c r="K32"/>
      <c r="L32"/>
      <c r="M32"/>
    </row>
    <row r="33" spans="1:13" ht="12" customHeight="1" thickBot="1" x14ac:dyDescent="0.3">
      <c r="A33" s="5"/>
      <c r="B33" s="5"/>
      <c r="C33" s="5" t="s">
        <v>30</v>
      </c>
      <c r="D33" s="5" t="s">
        <v>41</v>
      </c>
      <c r="E33" s="5">
        <v>1</v>
      </c>
      <c r="F33" s="5">
        <v>2041985.02298345</v>
      </c>
      <c r="G33" s="29"/>
      <c r="H33"/>
      <c r="I33"/>
      <c r="J33"/>
      <c r="K33"/>
      <c r="L33"/>
      <c r="M33"/>
    </row>
    <row r="34" spans="1:13" s="24" customFormat="1" ht="12" customHeight="1" thickBot="1" x14ac:dyDescent="0.3">
      <c r="A34" s="8" t="s">
        <v>99</v>
      </c>
      <c r="B34" s="8"/>
      <c r="C34" s="8"/>
      <c r="D34" s="8"/>
      <c r="E34" s="8">
        <f>SUM(E31:E33)</f>
        <v>3</v>
      </c>
      <c r="F34" s="8">
        <f>SUM(F31:F33)</f>
        <v>6125955.0689503495</v>
      </c>
      <c r="G34" s="30"/>
      <c r="H34"/>
      <c r="I34"/>
      <c r="J34"/>
      <c r="K34"/>
      <c r="L34"/>
      <c r="M34"/>
    </row>
    <row r="35" spans="1:13" ht="12" customHeight="1" thickBot="1" x14ac:dyDescent="0.3">
      <c r="A35" s="5">
        <v>561427</v>
      </c>
      <c r="B35" s="5" t="s">
        <v>44</v>
      </c>
      <c r="C35" s="5" t="s">
        <v>33</v>
      </c>
      <c r="D35" s="5" t="s">
        <v>34</v>
      </c>
      <c r="E35" s="5">
        <v>1</v>
      </c>
      <c r="F35" s="5">
        <v>2041985.02298345</v>
      </c>
      <c r="G35" s="29"/>
      <c r="H35"/>
      <c r="I35"/>
      <c r="J35"/>
      <c r="K35"/>
      <c r="L35"/>
      <c r="M35"/>
    </row>
    <row r="36" spans="1:13" s="24" customFormat="1" ht="12" customHeight="1" thickBot="1" x14ac:dyDescent="0.3">
      <c r="A36" s="8" t="s">
        <v>100</v>
      </c>
      <c r="B36" s="8"/>
      <c r="C36" s="8"/>
      <c r="D36" s="8"/>
      <c r="E36" s="8">
        <f>SUM(E35)</f>
        <v>1</v>
      </c>
      <c r="F36" s="8">
        <f>SUM(F35)</f>
        <v>2041985.02298345</v>
      </c>
      <c r="G36" s="30"/>
      <c r="H36"/>
      <c r="I36"/>
      <c r="J36"/>
      <c r="K36"/>
      <c r="L36"/>
      <c r="M36"/>
    </row>
    <row r="37" spans="1:13" ht="12" customHeight="1" thickBot="1" x14ac:dyDescent="0.3">
      <c r="A37" s="5">
        <v>607403</v>
      </c>
      <c r="B37" s="5" t="s">
        <v>45</v>
      </c>
      <c r="C37" s="5" t="s">
        <v>28</v>
      </c>
      <c r="D37" s="5" t="s">
        <v>29</v>
      </c>
      <c r="E37" s="5">
        <v>1</v>
      </c>
      <c r="F37" s="5">
        <v>2041985.0229834446</v>
      </c>
      <c r="G37" s="29"/>
      <c r="H37"/>
      <c r="I37"/>
      <c r="J37"/>
      <c r="K37"/>
      <c r="L37"/>
      <c r="M37"/>
    </row>
    <row r="38" spans="1:13" s="24" customFormat="1" ht="12" customHeight="1" thickBot="1" x14ac:dyDescent="0.3">
      <c r="A38" s="8" t="s">
        <v>101</v>
      </c>
      <c r="B38" s="8"/>
      <c r="C38" s="8"/>
      <c r="D38" s="8"/>
      <c r="E38" s="8">
        <f>SUM(E37)</f>
        <v>1</v>
      </c>
      <c r="F38" s="8">
        <f>SUM(F37)</f>
        <v>2041985.0229834446</v>
      </c>
      <c r="G38" s="30"/>
      <c r="H38"/>
      <c r="I38"/>
      <c r="J38"/>
      <c r="K38"/>
      <c r="L38"/>
      <c r="M38"/>
    </row>
    <row r="39" spans="1:13" ht="12" customHeight="1" thickBot="1" x14ac:dyDescent="0.3">
      <c r="A39" s="5">
        <v>657418</v>
      </c>
      <c r="B39" s="5" t="s">
        <v>51</v>
      </c>
      <c r="C39" s="5" t="s">
        <v>52</v>
      </c>
      <c r="D39" s="5" t="s">
        <v>119</v>
      </c>
      <c r="E39" s="5">
        <v>1</v>
      </c>
      <c r="F39" s="5">
        <v>2041985.02298345</v>
      </c>
      <c r="G39" s="29"/>
      <c r="H39"/>
      <c r="I39"/>
      <c r="J39"/>
      <c r="K39"/>
      <c r="L39"/>
      <c r="M39"/>
    </row>
    <row r="40" spans="1:13" s="24" customFormat="1" ht="12" customHeight="1" thickBot="1" x14ac:dyDescent="0.3">
      <c r="A40" s="8" t="s">
        <v>103</v>
      </c>
      <c r="B40" s="8"/>
      <c r="C40" s="8"/>
      <c r="D40" s="8"/>
      <c r="E40" s="8">
        <f>SUM(E39)</f>
        <v>1</v>
      </c>
      <c r="F40" s="8">
        <f>SUM(F39)</f>
        <v>2041985.02298345</v>
      </c>
      <c r="G40" s="30"/>
      <c r="H40"/>
      <c r="I40"/>
      <c r="J40"/>
      <c r="K40"/>
      <c r="L40"/>
      <c r="M40"/>
    </row>
    <row r="41" spans="1:13" ht="12" customHeight="1" thickBot="1" x14ac:dyDescent="0.3">
      <c r="A41" s="5">
        <v>730401</v>
      </c>
      <c r="B41" s="5" t="s">
        <v>54</v>
      </c>
      <c r="C41" s="5" t="s">
        <v>55</v>
      </c>
      <c r="D41" s="5" t="s">
        <v>56</v>
      </c>
      <c r="E41" s="5">
        <v>1</v>
      </c>
      <c r="F41" s="5">
        <v>2041985.02298345</v>
      </c>
      <c r="G41" s="29"/>
      <c r="H41"/>
      <c r="I41"/>
      <c r="J41"/>
      <c r="K41"/>
      <c r="L41"/>
      <c r="M41"/>
    </row>
    <row r="42" spans="1:13" ht="12" customHeight="1" thickBot="1" x14ac:dyDescent="0.2">
      <c r="A42" s="5"/>
      <c r="B42" s="5"/>
      <c r="C42" s="5" t="s">
        <v>57</v>
      </c>
      <c r="D42" s="5" t="s">
        <v>58</v>
      </c>
      <c r="E42" s="5">
        <v>1</v>
      </c>
      <c r="F42" s="5">
        <v>2041985.02298345</v>
      </c>
      <c r="G42" s="29"/>
      <c r="H42" s="29"/>
      <c r="I42" s="29"/>
      <c r="J42" s="29"/>
      <c r="K42" s="25"/>
      <c r="L42" s="25"/>
    </row>
    <row r="43" spans="1:13" ht="12" customHeight="1" thickBot="1" x14ac:dyDescent="0.3">
      <c r="A43" s="5"/>
      <c r="B43" s="5"/>
      <c r="C43" s="5" t="s">
        <v>59</v>
      </c>
      <c r="D43" s="5" t="s">
        <v>60</v>
      </c>
      <c r="E43" s="5">
        <v>1</v>
      </c>
      <c r="F43" s="5">
        <v>2041985.02298345</v>
      </c>
      <c r="G43" s="29"/>
      <c r="H43" s="29"/>
      <c r="I43" s="29"/>
      <c r="J43" s="29"/>
      <c r="K43" s="21"/>
    </row>
    <row r="44" spans="1:13" ht="15.75" thickBot="1" x14ac:dyDescent="0.3">
      <c r="A44" s="5"/>
      <c r="B44" s="5"/>
      <c r="C44" s="5" t="s">
        <v>61</v>
      </c>
      <c r="D44" s="5" t="s">
        <v>62</v>
      </c>
      <c r="E44" s="5">
        <v>1</v>
      </c>
      <c r="F44" s="5">
        <v>2041985.02298345</v>
      </c>
      <c r="G44" s="29"/>
      <c r="H44" s="29"/>
      <c r="I44" s="29"/>
      <c r="J44" s="29"/>
      <c r="K44" s="21"/>
    </row>
    <row r="45" spans="1:13" ht="10.5" thickBot="1" x14ac:dyDescent="0.2">
      <c r="A45" s="5"/>
      <c r="B45" s="5"/>
      <c r="C45" s="5" t="s">
        <v>63</v>
      </c>
      <c r="D45" s="5" t="s">
        <v>118</v>
      </c>
      <c r="E45" s="5">
        <v>1</v>
      </c>
      <c r="F45" s="5">
        <v>2041985.02298345</v>
      </c>
      <c r="G45" s="29"/>
      <c r="H45" s="29"/>
      <c r="I45" s="29"/>
      <c r="J45" s="29"/>
      <c r="K45" s="22"/>
    </row>
    <row r="46" spans="1:13" ht="10.5" thickBot="1" x14ac:dyDescent="0.2">
      <c r="A46" s="5"/>
      <c r="B46" s="5"/>
      <c r="C46" s="5" t="s">
        <v>65</v>
      </c>
      <c r="D46" s="5" t="s">
        <v>66</v>
      </c>
      <c r="E46" s="5">
        <v>1</v>
      </c>
      <c r="F46" s="5">
        <v>2041985.02298345</v>
      </c>
      <c r="G46" s="29"/>
      <c r="H46" s="29"/>
      <c r="I46" s="29"/>
      <c r="J46" s="29"/>
    </row>
    <row r="47" spans="1:13" s="24" customFormat="1" ht="10.5" thickBot="1" x14ac:dyDescent="0.2">
      <c r="A47" s="8" t="s">
        <v>104</v>
      </c>
      <c r="B47" s="8"/>
      <c r="C47" s="8"/>
      <c r="D47" s="8"/>
      <c r="E47" s="8">
        <f>SUM(E41:E46)</f>
        <v>6</v>
      </c>
      <c r="F47" s="8">
        <f>SUM(F41:F46)</f>
        <v>12251910.137900701</v>
      </c>
      <c r="G47" s="30"/>
      <c r="H47" s="30"/>
      <c r="I47" s="30"/>
      <c r="J47" s="30"/>
    </row>
    <row r="48" spans="1:13" ht="10.5" thickBot="1" x14ac:dyDescent="0.2">
      <c r="A48" s="5">
        <v>751465</v>
      </c>
      <c r="B48" s="31" t="s">
        <v>67</v>
      </c>
      <c r="C48" s="5" t="s">
        <v>129</v>
      </c>
      <c r="D48" s="5" t="s">
        <v>69</v>
      </c>
      <c r="E48" s="5">
        <v>1</v>
      </c>
      <c r="F48" s="5">
        <v>2043189.7784443912</v>
      </c>
      <c r="G48" s="29"/>
      <c r="H48" s="29"/>
      <c r="I48" s="29"/>
      <c r="J48" s="32"/>
    </row>
    <row r="49" spans="1:12" s="24" customFormat="1" ht="10.5" thickBot="1" x14ac:dyDescent="0.2">
      <c r="A49" s="8" t="s">
        <v>105</v>
      </c>
      <c r="B49" s="8"/>
      <c r="C49" s="8"/>
      <c r="D49" s="8"/>
      <c r="E49" s="8">
        <f>SUM(E48)</f>
        <v>1</v>
      </c>
      <c r="F49" s="8">
        <f>SUM(F48)</f>
        <v>2043189.7784443912</v>
      </c>
      <c r="G49" s="30"/>
      <c r="H49" s="30"/>
      <c r="I49" s="30"/>
      <c r="J49" s="30"/>
    </row>
    <row r="50" spans="1:12" ht="10.5" thickBot="1" x14ac:dyDescent="0.2">
      <c r="A50" s="5">
        <v>791413</v>
      </c>
      <c r="B50" s="5" t="s">
        <v>70</v>
      </c>
      <c r="C50" s="5" t="s">
        <v>68</v>
      </c>
      <c r="D50" s="5" t="s">
        <v>69</v>
      </c>
      <c r="E50" s="5">
        <v>1</v>
      </c>
      <c r="F50" s="5">
        <v>2041985.02298345</v>
      </c>
      <c r="G50" s="29"/>
      <c r="H50" s="29"/>
      <c r="I50" s="29"/>
      <c r="J50" s="29"/>
    </row>
    <row r="51" spans="1:12" ht="10.5" thickBot="1" x14ac:dyDescent="0.2">
      <c r="A51" s="5"/>
      <c r="B51" s="5"/>
      <c r="C51" s="5" t="s">
        <v>52</v>
      </c>
      <c r="D51" s="5" t="s">
        <v>126</v>
      </c>
      <c r="E51" s="5">
        <v>1</v>
      </c>
      <c r="F51" s="5">
        <v>2041985.02298345</v>
      </c>
      <c r="G51" s="29"/>
      <c r="H51" s="29"/>
      <c r="I51" s="29"/>
      <c r="J51" s="29"/>
    </row>
    <row r="52" spans="1:12" ht="10.5" thickBot="1" x14ac:dyDescent="0.2">
      <c r="A52" s="5"/>
      <c r="B52" s="5"/>
      <c r="C52" s="5" t="s">
        <v>78</v>
      </c>
      <c r="D52" s="5" t="s">
        <v>79</v>
      </c>
      <c r="E52" s="5">
        <v>1</v>
      </c>
      <c r="F52" s="5">
        <v>2041985.02298345</v>
      </c>
      <c r="G52" s="29"/>
      <c r="H52" s="29"/>
      <c r="I52" s="29"/>
      <c r="J52" s="29"/>
    </row>
    <row r="53" spans="1:12" ht="10.5" thickBot="1" x14ac:dyDescent="0.2">
      <c r="A53" s="5"/>
      <c r="B53" s="5"/>
      <c r="C53" s="5" t="s">
        <v>61</v>
      </c>
      <c r="D53" s="5" t="s">
        <v>80</v>
      </c>
      <c r="E53" s="5">
        <v>1</v>
      </c>
      <c r="F53" s="5">
        <v>2041985.02298345</v>
      </c>
      <c r="G53" s="29"/>
      <c r="H53" s="29"/>
      <c r="I53" s="29"/>
      <c r="J53" s="29"/>
    </row>
    <row r="54" spans="1:12" ht="15.75" thickBot="1" x14ac:dyDescent="0.3">
      <c r="A54" s="5"/>
      <c r="B54" s="5"/>
      <c r="C54" s="5" t="s">
        <v>65</v>
      </c>
      <c r="D54" s="5" t="s">
        <v>82</v>
      </c>
      <c r="E54" s="5">
        <v>1</v>
      </c>
      <c r="F54" s="5">
        <v>2041985.02298345</v>
      </c>
      <c r="G54" s="29"/>
      <c r="H54" s="29"/>
      <c r="I54" s="29"/>
      <c r="J54" s="29"/>
      <c r="L54" s="15"/>
    </row>
    <row r="55" spans="1:12" ht="10.5" thickBot="1" x14ac:dyDescent="0.2">
      <c r="A55" s="5"/>
      <c r="B55" s="5"/>
      <c r="C55" s="5" t="s">
        <v>55</v>
      </c>
      <c r="D55" s="5" t="s">
        <v>71</v>
      </c>
      <c r="E55" s="5">
        <v>1</v>
      </c>
      <c r="F55" s="5">
        <v>2041985.02298345</v>
      </c>
      <c r="G55" s="29"/>
      <c r="H55" s="29"/>
      <c r="I55" s="29"/>
      <c r="J55" s="29"/>
    </row>
    <row r="56" spans="1:12" ht="10.5" thickBot="1" x14ac:dyDescent="0.2">
      <c r="A56" s="5"/>
      <c r="B56" s="5"/>
      <c r="C56" s="5" t="s">
        <v>59</v>
      </c>
      <c r="D56" s="5" t="s">
        <v>127</v>
      </c>
      <c r="E56" s="5">
        <v>1</v>
      </c>
      <c r="F56" s="5">
        <v>0</v>
      </c>
      <c r="G56" s="29"/>
      <c r="H56" s="29"/>
      <c r="I56" s="29"/>
      <c r="J56" s="29"/>
    </row>
    <row r="57" spans="1:12" ht="10.5" thickBot="1" x14ac:dyDescent="0.2">
      <c r="A57" s="5"/>
      <c r="B57" s="5"/>
      <c r="C57" s="5" t="s">
        <v>74</v>
      </c>
      <c r="D57" s="5" t="s">
        <v>75</v>
      </c>
      <c r="E57" s="5">
        <v>1</v>
      </c>
      <c r="F57" s="5">
        <v>0</v>
      </c>
      <c r="G57" s="29"/>
      <c r="H57" s="29"/>
      <c r="I57" s="29"/>
      <c r="J57" s="29"/>
    </row>
    <row r="58" spans="1:12" ht="10.5" thickBot="1" x14ac:dyDescent="0.2">
      <c r="A58" s="5"/>
      <c r="B58" s="5"/>
      <c r="C58" s="5" t="s">
        <v>76</v>
      </c>
      <c r="D58" s="5" t="s">
        <v>77</v>
      </c>
      <c r="E58" s="5">
        <v>1</v>
      </c>
      <c r="F58" s="5">
        <f t="shared" ref="F58:F59" si="0">$J58+$I58+$H58</f>
        <v>0</v>
      </c>
      <c r="G58" s="29"/>
      <c r="H58" s="29"/>
      <c r="I58" s="29"/>
      <c r="J58" s="29"/>
    </row>
    <row r="59" spans="1:12" ht="10.5" thickBot="1" x14ac:dyDescent="0.2">
      <c r="A59" s="5"/>
      <c r="B59" s="5"/>
      <c r="C59" s="5" t="s">
        <v>63</v>
      </c>
      <c r="D59" s="5" t="s">
        <v>128</v>
      </c>
      <c r="E59" s="5">
        <v>1</v>
      </c>
      <c r="F59" s="5">
        <f t="shared" si="0"/>
        <v>0</v>
      </c>
      <c r="G59" s="29"/>
      <c r="H59" s="29"/>
      <c r="I59" s="29"/>
      <c r="J59" s="29"/>
    </row>
    <row r="60" spans="1:12" s="24" customFormat="1" ht="10.5" thickBot="1" x14ac:dyDescent="0.2">
      <c r="A60" s="8" t="s">
        <v>106</v>
      </c>
      <c r="B60" s="8"/>
      <c r="C60" s="8"/>
      <c r="D60" s="8"/>
      <c r="E60" s="8">
        <f>SUM(E50:E59)</f>
        <v>10</v>
      </c>
      <c r="F60" s="8">
        <f>SUM(F50:F59)</f>
        <v>12251910.137900701</v>
      </c>
      <c r="G60" s="30"/>
      <c r="H60" s="30"/>
      <c r="I60" s="30"/>
      <c r="J60" s="30"/>
    </row>
    <row r="61" spans="1:12" ht="15.75" thickBot="1" x14ac:dyDescent="0.3">
      <c r="A61" s="5">
        <v>851446</v>
      </c>
      <c r="B61" s="31" t="s">
        <v>83</v>
      </c>
      <c r="C61" s="5" t="s">
        <v>28</v>
      </c>
      <c r="D61" s="5" t="s">
        <v>29</v>
      </c>
      <c r="E61" s="5">
        <v>1</v>
      </c>
      <c r="F61" s="5">
        <v>2043189.7784443912</v>
      </c>
      <c r="G61" s="29"/>
      <c r="H61" s="29"/>
      <c r="I61" s="29"/>
      <c r="J61" s="33"/>
    </row>
    <row r="62" spans="1:12" s="24" customFormat="1" ht="10.5" thickBot="1" x14ac:dyDescent="0.2">
      <c r="A62" s="8" t="s">
        <v>107</v>
      </c>
      <c r="B62" s="8"/>
      <c r="C62" s="8"/>
      <c r="D62" s="8"/>
      <c r="E62" s="8">
        <f>SUM(E61:E61)</f>
        <v>1</v>
      </c>
      <c r="F62" s="8">
        <f>SUM(F61)</f>
        <v>2043189.7784443912</v>
      </c>
      <c r="G62" s="30"/>
      <c r="H62" s="30"/>
      <c r="I62" s="30"/>
      <c r="J62" s="30"/>
    </row>
    <row r="63" spans="1:12" ht="10.5" thickBot="1" x14ac:dyDescent="0.2">
      <c r="A63" s="5">
        <v>851454</v>
      </c>
      <c r="B63" s="5" t="s">
        <v>84</v>
      </c>
      <c r="C63" s="5" t="s">
        <v>87</v>
      </c>
      <c r="D63" s="5" t="s">
        <v>88</v>
      </c>
      <c r="E63" s="5">
        <v>1</v>
      </c>
      <c r="F63" s="5">
        <v>2041985.02298345</v>
      </c>
      <c r="G63" s="29"/>
      <c r="H63" s="29"/>
      <c r="I63" s="29"/>
      <c r="J63" s="29"/>
    </row>
    <row r="64" spans="1:12" ht="10.5" thickBot="1" x14ac:dyDescent="0.2">
      <c r="A64" s="5"/>
      <c r="B64" s="5"/>
      <c r="C64" s="5" t="s">
        <v>85</v>
      </c>
      <c r="D64" s="5" t="s">
        <v>86</v>
      </c>
      <c r="E64" s="5">
        <v>1</v>
      </c>
      <c r="F64" s="5">
        <v>2041985.02298345</v>
      </c>
      <c r="G64" s="29"/>
      <c r="H64" s="29"/>
      <c r="I64" s="29"/>
      <c r="J64" s="29"/>
    </row>
    <row r="65" spans="1:10" s="24" customFormat="1" ht="10.5" thickBot="1" x14ac:dyDescent="0.2">
      <c r="A65" s="8" t="s">
        <v>108</v>
      </c>
      <c r="B65" s="8"/>
      <c r="C65" s="8"/>
      <c r="D65" s="8"/>
      <c r="E65" s="8">
        <f>SUM(E63:E64)</f>
        <v>2</v>
      </c>
      <c r="F65" s="8">
        <f>SUM(F63:F64)</f>
        <v>4083970.0459669</v>
      </c>
      <c r="G65" s="30"/>
      <c r="H65" s="30"/>
      <c r="I65" s="30"/>
      <c r="J65" s="30"/>
    </row>
    <row r="66" spans="1:10" s="24" customFormat="1" ht="10.5" thickBot="1" x14ac:dyDescent="0.2">
      <c r="A66" s="8" t="s">
        <v>109</v>
      </c>
      <c r="B66" s="8"/>
      <c r="C66" s="8"/>
      <c r="D66" s="8"/>
      <c r="E66" s="8">
        <f>E$3+E$5+E$9+E$14+E$21+E$26+E$30+E$34+E$36+E$38+E$40+E$47+E$49+E$60+E$62+E$65</f>
        <v>48</v>
      </c>
      <c r="F66" s="8">
        <f>F$3+F$5+F$9+F$14+F$21+F$26+F$30+F$34+F$36+F$38+F$40+F$47+F$49+F$60+F$62+F$65</f>
        <v>89855774.299498364</v>
      </c>
      <c r="G66" s="30"/>
      <c r="H66" s="30"/>
      <c r="I66" s="30"/>
      <c r="J66" s="30"/>
    </row>
    <row r="67" spans="1:10" x14ac:dyDescent="0.15">
      <c r="A67" s="5"/>
      <c r="B67" s="5"/>
      <c r="C67" s="5"/>
      <c r="D67" s="5"/>
      <c r="E67" s="5"/>
      <c r="F67" s="5"/>
      <c r="G67" s="29"/>
      <c r="H67" s="29"/>
      <c r="I67" s="29"/>
      <c r="J67" s="29"/>
    </row>
    <row r="70" spans="1:10" x14ac:dyDescent="0.15">
      <c r="F70" s="27"/>
      <c r="G70" s="27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4"/>
  <sheetViews>
    <sheetView showGridLines="0" topLeftCell="C1" zoomScaleNormal="100" workbookViewId="0">
      <pane ySplit="1" topLeftCell="A2" activePane="bottomLeft" state="frozen"/>
      <selection pane="bottomLeft" activeCell="G3" sqref="G3"/>
    </sheetView>
  </sheetViews>
  <sheetFormatPr defaultRowHeight="15" x14ac:dyDescent="0.25"/>
  <cols>
    <col min="1" max="1" width="24.42578125" customWidth="1"/>
    <col min="2" max="4" width="24.42578125" style="13" customWidth="1"/>
    <col min="5" max="6" width="24.42578125" customWidth="1"/>
    <col min="7" max="7" width="23.42578125" bestFit="1" customWidth="1"/>
    <col min="8" max="8" width="11" bestFit="1" customWidth="1"/>
    <col min="9" max="9" width="20" bestFit="1" customWidth="1"/>
    <col min="11" max="11" width="15.140625" bestFit="1" customWidth="1"/>
    <col min="12" max="12" width="17.42578125" bestFit="1" customWidth="1"/>
  </cols>
  <sheetData>
    <row r="1" spans="1:9" ht="15.75" thickBot="1" x14ac:dyDescent="0.3">
      <c r="A1" s="3" t="s">
        <v>111</v>
      </c>
      <c r="B1" s="3" t="s">
        <v>89</v>
      </c>
      <c r="C1" s="3" t="s">
        <v>90</v>
      </c>
      <c r="D1" s="3" t="s">
        <v>0</v>
      </c>
      <c r="E1" s="4" t="s">
        <v>110</v>
      </c>
      <c r="F1" s="4" t="s">
        <v>112</v>
      </c>
      <c r="G1" s="4" t="s">
        <v>115</v>
      </c>
      <c r="H1" s="4" t="s">
        <v>113</v>
      </c>
      <c r="I1" s="4" t="s">
        <v>114</v>
      </c>
    </row>
    <row r="2" spans="1:9" ht="15.75" thickBot="1" x14ac:dyDescent="0.3">
      <c r="A2" s="5">
        <v>101582</v>
      </c>
      <c r="B2" s="5" t="s">
        <v>1</v>
      </c>
      <c r="C2" s="5" t="s">
        <v>2</v>
      </c>
      <c r="D2" s="5" t="s">
        <v>3</v>
      </c>
      <c r="E2" s="6">
        <v>1</v>
      </c>
      <c r="F2" s="7">
        <f>E2*2000000</f>
        <v>2000000</v>
      </c>
      <c r="G2" s="7">
        <f>-0.000860877503539955*F2</f>
        <v>-1721.75500707991</v>
      </c>
      <c r="H2" s="7">
        <f>0.009*(F2+G2)</f>
        <v>17984.504204936282</v>
      </c>
      <c r="I2" s="7">
        <f>F2+G2+H2</f>
        <v>2016262.7491978565</v>
      </c>
    </row>
    <row r="3" spans="1:9" s="11" customFormat="1" ht="15.75" thickBot="1" x14ac:dyDescent="0.3">
      <c r="A3" s="8" t="s">
        <v>91</v>
      </c>
      <c r="B3" s="8"/>
      <c r="C3" s="8"/>
      <c r="D3" s="8"/>
      <c r="E3" s="9">
        <v>1</v>
      </c>
      <c r="F3" s="10">
        <f t="shared" ref="F3:F66" si="0">E3*2000000</f>
        <v>2000000</v>
      </c>
      <c r="G3" s="10">
        <f>-0.000860877503539955*F3</f>
        <v>-1721.75500707991</v>
      </c>
      <c r="H3" s="10">
        <f>0.009*(F3+G3)</f>
        <v>17984.504204936282</v>
      </c>
      <c r="I3" s="10">
        <f t="shared" ref="I3:I66" si="1">F3+G3+H3</f>
        <v>2016262.7491978565</v>
      </c>
    </row>
    <row r="4" spans="1:9" ht="15.75" thickBot="1" x14ac:dyDescent="0.3">
      <c r="A4" s="5">
        <v>101605</v>
      </c>
      <c r="B4" s="5" t="s">
        <v>4</v>
      </c>
      <c r="C4" s="5" t="s">
        <v>5</v>
      </c>
      <c r="D4" s="5" t="s">
        <v>6</v>
      </c>
      <c r="E4" s="6">
        <v>1</v>
      </c>
      <c r="F4" s="7">
        <f t="shared" si="0"/>
        <v>2000000</v>
      </c>
      <c r="G4" s="7">
        <f>-0.00134336892911678*F4</f>
        <v>-2686.73785823356</v>
      </c>
      <c r="H4" s="7">
        <f>0.009*(F4+G4)</f>
        <v>17975.819359275898</v>
      </c>
      <c r="I4" s="7">
        <f t="shared" si="1"/>
        <v>2015289.0815010425</v>
      </c>
    </row>
    <row r="5" spans="1:9" s="11" customFormat="1" ht="15.75" thickBot="1" x14ac:dyDescent="0.3">
      <c r="A5" s="8" t="s">
        <v>92</v>
      </c>
      <c r="B5" s="8"/>
      <c r="C5" s="8"/>
      <c r="D5" s="8"/>
      <c r="E5" s="9">
        <v>1</v>
      </c>
      <c r="F5" s="10">
        <f t="shared" si="0"/>
        <v>2000000</v>
      </c>
      <c r="G5" s="10">
        <f t="shared" ref="G5:G66" si="2">-0.00134336892911678*F5</f>
        <v>-2686.73785823356</v>
      </c>
      <c r="H5" s="10">
        <f>0.009*(F5+G5)</f>
        <v>17975.819359275898</v>
      </c>
      <c r="I5" s="10">
        <f t="shared" si="1"/>
        <v>2015289.0815010425</v>
      </c>
    </row>
    <row r="6" spans="1:9" ht="15.75" thickBot="1" x14ac:dyDescent="0.3">
      <c r="A6" s="5">
        <v>219416</v>
      </c>
      <c r="B6" s="5" t="s">
        <v>7</v>
      </c>
      <c r="C6" s="5" t="s">
        <v>5</v>
      </c>
      <c r="D6" s="5" t="s">
        <v>8</v>
      </c>
      <c r="E6" s="6">
        <v>1</v>
      </c>
      <c r="F6" s="7">
        <f t="shared" si="0"/>
        <v>2000000</v>
      </c>
      <c r="G6" s="7">
        <f t="shared" si="2"/>
        <v>-2686.73785823356</v>
      </c>
      <c r="H6" s="7">
        <f t="shared" ref="H6:H66" si="3">0.009*(F6+G6)</f>
        <v>17975.819359275898</v>
      </c>
      <c r="I6" s="7">
        <f t="shared" si="1"/>
        <v>2015289.0815010425</v>
      </c>
    </row>
    <row r="7" spans="1:9" s="11" customFormat="1" ht="15.75" thickBot="1" x14ac:dyDescent="0.3">
      <c r="A7" s="8" t="s">
        <v>93</v>
      </c>
      <c r="B7" s="8"/>
      <c r="C7" s="8"/>
      <c r="D7" s="8"/>
      <c r="E7" s="9">
        <v>1</v>
      </c>
      <c r="F7" s="10">
        <f t="shared" si="0"/>
        <v>2000000</v>
      </c>
      <c r="G7" s="10">
        <f t="shared" si="2"/>
        <v>-2686.73785823356</v>
      </c>
      <c r="H7" s="10">
        <f t="shared" si="3"/>
        <v>17975.819359275898</v>
      </c>
      <c r="I7" s="10">
        <f t="shared" si="1"/>
        <v>2015289.0815010425</v>
      </c>
    </row>
    <row r="8" spans="1:9" ht="15.75" thickBot="1" x14ac:dyDescent="0.3">
      <c r="A8" s="5">
        <v>219417</v>
      </c>
      <c r="B8" s="5" t="s">
        <v>9</v>
      </c>
      <c r="C8" s="5" t="s">
        <v>2</v>
      </c>
      <c r="D8" s="5" t="s">
        <v>3</v>
      </c>
      <c r="E8" s="6">
        <v>1</v>
      </c>
      <c r="F8" s="7">
        <f t="shared" si="0"/>
        <v>2000000</v>
      </c>
      <c r="G8" s="7">
        <f t="shared" si="2"/>
        <v>-2686.73785823356</v>
      </c>
      <c r="H8" s="7">
        <f t="shared" si="3"/>
        <v>17975.819359275898</v>
      </c>
      <c r="I8" s="7">
        <f t="shared" si="1"/>
        <v>2015289.0815010425</v>
      </c>
    </row>
    <row r="9" spans="1:9" ht="15.75" thickBot="1" x14ac:dyDescent="0.3">
      <c r="A9" s="5"/>
      <c r="B9" s="5"/>
      <c r="C9" s="5" t="s">
        <v>5</v>
      </c>
      <c r="D9" s="5" t="s">
        <v>8</v>
      </c>
      <c r="E9" s="6">
        <v>1</v>
      </c>
      <c r="F9" s="7">
        <f t="shared" si="0"/>
        <v>2000000</v>
      </c>
      <c r="G9" s="7">
        <f t="shared" si="2"/>
        <v>-2686.73785823356</v>
      </c>
      <c r="H9" s="7">
        <f t="shared" si="3"/>
        <v>17975.819359275898</v>
      </c>
      <c r="I9" s="7">
        <f t="shared" si="1"/>
        <v>2015289.0815010425</v>
      </c>
    </row>
    <row r="10" spans="1:9" s="11" customFormat="1" ht="15.75" thickBot="1" x14ac:dyDescent="0.3">
      <c r="A10" s="8" t="s">
        <v>94</v>
      </c>
      <c r="B10" s="8"/>
      <c r="C10" s="8"/>
      <c r="D10" s="8"/>
      <c r="E10" s="9">
        <v>2</v>
      </c>
      <c r="F10" s="10">
        <f t="shared" si="0"/>
        <v>4000000</v>
      </c>
      <c r="G10" s="10">
        <f t="shared" si="2"/>
        <v>-5373.47571646712</v>
      </c>
      <c r="H10" s="10">
        <f t="shared" si="3"/>
        <v>35951.638718551796</v>
      </c>
      <c r="I10" s="10">
        <f t="shared" si="1"/>
        <v>4030578.1630020849</v>
      </c>
    </row>
    <row r="11" spans="1:9" ht="15.75" thickBot="1" x14ac:dyDescent="0.3">
      <c r="A11" s="5">
        <v>259404</v>
      </c>
      <c r="B11" s="5" t="s">
        <v>10</v>
      </c>
      <c r="C11" s="5" t="s">
        <v>11</v>
      </c>
      <c r="D11" s="5" t="s">
        <v>12</v>
      </c>
      <c r="E11" s="6">
        <v>1</v>
      </c>
      <c r="F11" s="7">
        <f t="shared" si="0"/>
        <v>2000000</v>
      </c>
      <c r="G11" s="7">
        <f t="shared" si="2"/>
        <v>-2686.73785823356</v>
      </c>
      <c r="H11" s="7">
        <f t="shared" si="3"/>
        <v>17975.819359275898</v>
      </c>
      <c r="I11" s="7">
        <f t="shared" si="1"/>
        <v>2015289.0815010425</v>
      </c>
    </row>
    <row r="12" spans="1:9" ht="15.75" thickBot="1" x14ac:dyDescent="0.3">
      <c r="A12" s="5"/>
      <c r="B12" s="5"/>
      <c r="C12" s="5" t="s">
        <v>13</v>
      </c>
      <c r="D12" s="5" t="s">
        <v>14</v>
      </c>
      <c r="E12" s="6">
        <v>1</v>
      </c>
      <c r="F12" s="7">
        <f t="shared" si="0"/>
        <v>2000000</v>
      </c>
      <c r="G12" s="7">
        <f t="shared" si="2"/>
        <v>-2686.73785823356</v>
      </c>
      <c r="H12" s="7">
        <f t="shared" si="3"/>
        <v>17975.819359275898</v>
      </c>
      <c r="I12" s="7">
        <f t="shared" si="1"/>
        <v>2015289.0815010425</v>
      </c>
    </row>
    <row r="13" spans="1:9" ht="15.75" thickBot="1" x14ac:dyDescent="0.3">
      <c r="A13" s="5"/>
      <c r="B13" s="5"/>
      <c r="C13" s="5" t="s">
        <v>15</v>
      </c>
      <c r="D13" s="5" t="s">
        <v>16</v>
      </c>
      <c r="E13" s="6">
        <v>1</v>
      </c>
      <c r="F13" s="7">
        <f t="shared" si="0"/>
        <v>2000000</v>
      </c>
      <c r="G13" s="7">
        <f t="shared" si="2"/>
        <v>-2686.73785823356</v>
      </c>
      <c r="H13" s="7">
        <f t="shared" si="3"/>
        <v>17975.819359275898</v>
      </c>
      <c r="I13" s="7">
        <f t="shared" si="1"/>
        <v>2015289.0815010425</v>
      </c>
    </row>
    <row r="14" spans="1:9" ht="15.75" thickBot="1" x14ac:dyDescent="0.3">
      <c r="A14" s="5"/>
      <c r="B14" s="5"/>
      <c r="C14" s="5" t="s">
        <v>17</v>
      </c>
      <c r="D14" s="5" t="s">
        <v>18</v>
      </c>
      <c r="E14" s="6">
        <v>1</v>
      </c>
      <c r="F14" s="7">
        <f t="shared" si="0"/>
        <v>2000000</v>
      </c>
      <c r="G14" s="7">
        <f t="shared" si="2"/>
        <v>-2686.73785823356</v>
      </c>
      <c r="H14" s="7">
        <f t="shared" si="3"/>
        <v>17975.819359275898</v>
      </c>
      <c r="I14" s="7">
        <f t="shared" si="1"/>
        <v>2015289.0815010425</v>
      </c>
    </row>
    <row r="15" spans="1:9" s="11" customFormat="1" ht="15.75" thickBot="1" x14ac:dyDescent="0.3">
      <c r="A15" s="8" t="s">
        <v>95</v>
      </c>
      <c r="B15" s="8"/>
      <c r="C15" s="8"/>
      <c r="D15" s="8"/>
      <c r="E15" s="9">
        <v>4</v>
      </c>
      <c r="F15" s="10">
        <f t="shared" si="0"/>
        <v>8000000</v>
      </c>
      <c r="G15" s="10">
        <f t="shared" si="2"/>
        <v>-10746.95143293424</v>
      </c>
      <c r="H15" s="10">
        <f t="shared" si="3"/>
        <v>71903.277437103592</v>
      </c>
      <c r="I15" s="10">
        <f t="shared" si="1"/>
        <v>8061156.3260041699</v>
      </c>
    </row>
    <row r="16" spans="1:9" ht="15.75" thickBot="1" x14ac:dyDescent="0.3">
      <c r="A16" s="5">
        <v>340401</v>
      </c>
      <c r="B16" s="5" t="s">
        <v>19</v>
      </c>
      <c r="C16" s="5" t="s">
        <v>20</v>
      </c>
      <c r="D16" s="5" t="s">
        <v>21</v>
      </c>
      <c r="E16" s="6">
        <v>1</v>
      </c>
      <c r="F16" s="7">
        <f t="shared" si="0"/>
        <v>2000000</v>
      </c>
      <c r="G16" s="7">
        <f t="shared" si="2"/>
        <v>-2686.73785823356</v>
      </c>
      <c r="H16" s="7">
        <f t="shared" si="3"/>
        <v>17975.819359275898</v>
      </c>
      <c r="I16" s="7">
        <f t="shared" si="1"/>
        <v>2015289.0815010425</v>
      </c>
    </row>
    <row r="17" spans="1:9" ht="15.75" thickBot="1" x14ac:dyDescent="0.3">
      <c r="A17" s="5"/>
      <c r="B17" s="5"/>
      <c r="C17" s="5" t="s">
        <v>11</v>
      </c>
      <c r="D17" s="5" t="s">
        <v>12</v>
      </c>
      <c r="E17" s="6">
        <v>1</v>
      </c>
      <c r="F17" s="7">
        <f t="shared" si="0"/>
        <v>2000000</v>
      </c>
      <c r="G17" s="7">
        <f>-0.00134336892911678*F17</f>
        <v>-2686.73785823356</v>
      </c>
      <c r="H17" s="7">
        <f t="shared" si="3"/>
        <v>17975.819359275898</v>
      </c>
      <c r="I17" s="7">
        <f t="shared" si="1"/>
        <v>2015289.0815010425</v>
      </c>
    </row>
    <row r="18" spans="1:9" ht="15.75" thickBot="1" x14ac:dyDescent="0.3">
      <c r="A18" s="5"/>
      <c r="B18" s="5"/>
      <c r="C18" s="5" t="s">
        <v>13</v>
      </c>
      <c r="D18" s="5" t="s">
        <v>22</v>
      </c>
      <c r="E18" s="6">
        <v>1</v>
      </c>
      <c r="F18" s="7">
        <f t="shared" si="0"/>
        <v>2000000</v>
      </c>
      <c r="G18" s="7">
        <f t="shared" si="2"/>
        <v>-2686.73785823356</v>
      </c>
      <c r="H18" s="7">
        <f t="shared" si="3"/>
        <v>17975.819359275898</v>
      </c>
      <c r="I18" s="7">
        <f t="shared" si="1"/>
        <v>2015289.0815010425</v>
      </c>
    </row>
    <row r="19" spans="1:9" ht="15.75" thickBot="1" x14ac:dyDescent="0.3">
      <c r="A19" s="5"/>
      <c r="B19" s="5"/>
      <c r="C19" s="5" t="s">
        <v>15</v>
      </c>
      <c r="D19" s="5" t="s">
        <v>23</v>
      </c>
      <c r="E19" s="6">
        <v>1</v>
      </c>
      <c r="F19" s="7">
        <f t="shared" si="0"/>
        <v>2000000</v>
      </c>
      <c r="G19" s="7">
        <f t="shared" si="2"/>
        <v>-2686.73785823356</v>
      </c>
      <c r="H19" s="7">
        <f t="shared" si="3"/>
        <v>17975.819359275898</v>
      </c>
      <c r="I19" s="7">
        <f t="shared" si="1"/>
        <v>2015289.0815010425</v>
      </c>
    </row>
    <row r="20" spans="1:9" ht="15.75" thickBot="1" x14ac:dyDescent="0.3">
      <c r="A20" s="5"/>
      <c r="B20" s="5"/>
      <c r="C20" s="5" t="s">
        <v>17</v>
      </c>
      <c r="D20" s="5" t="s">
        <v>24</v>
      </c>
      <c r="E20" s="6">
        <v>1</v>
      </c>
      <c r="F20" s="7">
        <f t="shared" si="0"/>
        <v>2000000</v>
      </c>
      <c r="G20" s="7">
        <f t="shared" si="2"/>
        <v>-2686.73785823356</v>
      </c>
      <c r="H20" s="7">
        <f t="shared" si="3"/>
        <v>17975.819359275898</v>
      </c>
      <c r="I20" s="7">
        <f t="shared" si="1"/>
        <v>2015289.0815010425</v>
      </c>
    </row>
    <row r="21" spans="1:9" ht="15.75" thickBot="1" x14ac:dyDescent="0.3">
      <c r="A21" s="5"/>
      <c r="B21" s="5"/>
      <c r="C21" s="5" t="s">
        <v>25</v>
      </c>
      <c r="D21" s="5" t="s">
        <v>26</v>
      </c>
      <c r="E21" s="6">
        <v>1</v>
      </c>
      <c r="F21" s="7">
        <f t="shared" si="0"/>
        <v>2000000</v>
      </c>
      <c r="G21" s="7">
        <f t="shared" si="2"/>
        <v>-2686.73785823356</v>
      </c>
      <c r="H21" s="7">
        <f t="shared" si="3"/>
        <v>17975.819359275898</v>
      </c>
      <c r="I21" s="7">
        <f t="shared" si="1"/>
        <v>2015289.0815010425</v>
      </c>
    </row>
    <row r="22" spans="1:9" s="11" customFormat="1" ht="15.75" thickBot="1" x14ac:dyDescent="0.3">
      <c r="A22" s="8" t="s">
        <v>96</v>
      </c>
      <c r="B22" s="8"/>
      <c r="C22" s="8"/>
      <c r="D22" s="8"/>
      <c r="E22" s="9">
        <v>6</v>
      </c>
      <c r="F22" s="10">
        <f t="shared" si="0"/>
        <v>12000000</v>
      </c>
      <c r="G22" s="10">
        <f t="shared" si="2"/>
        <v>-16120.427149401359</v>
      </c>
      <c r="H22" s="10">
        <f t="shared" si="3"/>
        <v>107854.91615565537</v>
      </c>
      <c r="I22" s="10">
        <f t="shared" si="1"/>
        <v>12091734.489006253</v>
      </c>
    </row>
    <row r="23" spans="1:9" ht="15.75" thickBot="1" x14ac:dyDescent="0.3">
      <c r="A23" s="5">
        <v>461437</v>
      </c>
      <c r="B23" s="5" t="s">
        <v>27</v>
      </c>
      <c r="C23" s="5" t="s">
        <v>28</v>
      </c>
      <c r="D23" s="5" t="s">
        <v>29</v>
      </c>
      <c r="E23" s="6">
        <v>1</v>
      </c>
      <c r="F23" s="7">
        <f t="shared" si="0"/>
        <v>2000000</v>
      </c>
      <c r="G23" s="7">
        <f>-0.000860877503539955*F23</f>
        <v>-1721.75500707991</v>
      </c>
      <c r="H23" s="7">
        <f>0.009*(F23+G23)</f>
        <v>17984.504204936282</v>
      </c>
      <c r="I23" s="7">
        <f t="shared" si="1"/>
        <v>2016262.7491978565</v>
      </c>
    </row>
    <row r="24" spans="1:9" ht="15.75" thickBot="1" x14ac:dyDescent="0.3">
      <c r="A24" s="5"/>
      <c r="B24" s="5"/>
      <c r="C24" s="5" t="s">
        <v>30</v>
      </c>
      <c r="D24" s="5" t="s">
        <v>31</v>
      </c>
      <c r="E24" s="6">
        <v>1</v>
      </c>
      <c r="F24" s="7">
        <f t="shared" si="0"/>
        <v>2000000</v>
      </c>
      <c r="G24" s="7">
        <f t="shared" ref="G24:G27" si="4">-0.000860877503539955*F24</f>
        <v>-1721.75500707991</v>
      </c>
      <c r="H24" s="7">
        <f t="shared" ref="H24:H27" si="5">0.009*(F24+G24)</f>
        <v>17984.504204936282</v>
      </c>
      <c r="I24" s="7">
        <f t="shared" si="1"/>
        <v>2016262.7491978565</v>
      </c>
    </row>
    <row r="25" spans="1:9" ht="15.75" thickBot="1" x14ac:dyDescent="0.3">
      <c r="A25" s="5"/>
      <c r="B25" s="5"/>
      <c r="C25" s="5" t="s">
        <v>17</v>
      </c>
      <c r="D25" s="5" t="s">
        <v>32</v>
      </c>
      <c r="E25" s="6">
        <v>1</v>
      </c>
      <c r="F25" s="7">
        <f t="shared" si="0"/>
        <v>2000000</v>
      </c>
      <c r="G25" s="7">
        <f t="shared" si="4"/>
        <v>-1721.75500707991</v>
      </c>
      <c r="H25" s="7">
        <f t="shared" si="5"/>
        <v>17984.504204936282</v>
      </c>
      <c r="I25" s="7">
        <f t="shared" si="1"/>
        <v>2016262.7491978565</v>
      </c>
    </row>
    <row r="26" spans="1:9" ht="15.75" thickBot="1" x14ac:dyDescent="0.3">
      <c r="A26" s="5"/>
      <c r="B26" s="5"/>
      <c r="C26" s="5" t="s">
        <v>33</v>
      </c>
      <c r="D26" s="5" t="s">
        <v>34</v>
      </c>
      <c r="E26" s="6">
        <v>1</v>
      </c>
      <c r="F26" s="7">
        <f t="shared" si="0"/>
        <v>2000000</v>
      </c>
      <c r="G26" s="7">
        <f t="shared" si="4"/>
        <v>-1721.75500707991</v>
      </c>
      <c r="H26" s="7">
        <f t="shared" si="5"/>
        <v>17984.504204936282</v>
      </c>
      <c r="I26" s="7">
        <f t="shared" si="1"/>
        <v>2016262.7491978565</v>
      </c>
    </row>
    <row r="27" spans="1:9" s="11" customFormat="1" ht="15.75" thickBot="1" x14ac:dyDescent="0.3">
      <c r="A27" s="8" t="s">
        <v>97</v>
      </c>
      <c r="B27" s="8"/>
      <c r="C27" s="8"/>
      <c r="D27" s="8"/>
      <c r="E27" s="9">
        <v>4</v>
      </c>
      <c r="F27" s="10">
        <f t="shared" si="0"/>
        <v>8000000</v>
      </c>
      <c r="G27" s="10">
        <f t="shared" si="4"/>
        <v>-6887.02002831964</v>
      </c>
      <c r="H27" s="10">
        <f t="shared" si="5"/>
        <v>71938.016819745128</v>
      </c>
      <c r="I27" s="10">
        <f t="shared" si="1"/>
        <v>8065050.9967914261</v>
      </c>
    </row>
    <row r="28" spans="1:9" ht="15.75" thickBot="1" x14ac:dyDescent="0.3">
      <c r="A28" s="5">
        <v>461451</v>
      </c>
      <c r="B28" s="5" t="s">
        <v>35</v>
      </c>
      <c r="C28" s="5" t="s">
        <v>36</v>
      </c>
      <c r="D28" s="5" t="s">
        <v>37</v>
      </c>
      <c r="E28" s="6">
        <v>1</v>
      </c>
      <c r="F28" s="7">
        <f t="shared" si="0"/>
        <v>2000000</v>
      </c>
      <c r="G28" s="7">
        <f t="shared" si="2"/>
        <v>-2686.73785823356</v>
      </c>
      <c r="H28" s="7">
        <f t="shared" si="3"/>
        <v>17975.819359275898</v>
      </c>
      <c r="I28" s="7">
        <f t="shared" si="1"/>
        <v>2015289.0815010425</v>
      </c>
    </row>
    <row r="29" spans="1:9" s="11" customFormat="1" ht="15.75" thickBot="1" x14ac:dyDescent="0.3">
      <c r="A29" s="8" t="s">
        <v>98</v>
      </c>
      <c r="B29" s="8"/>
      <c r="C29" s="8"/>
      <c r="D29" s="8"/>
      <c r="E29" s="9">
        <v>1</v>
      </c>
      <c r="F29" s="10">
        <f t="shared" si="0"/>
        <v>2000000</v>
      </c>
      <c r="G29" s="10">
        <f t="shared" si="2"/>
        <v>-2686.73785823356</v>
      </c>
      <c r="H29" s="10">
        <f t="shared" si="3"/>
        <v>17975.819359275898</v>
      </c>
      <c r="I29" s="10">
        <f t="shared" si="1"/>
        <v>2015289.0815010425</v>
      </c>
    </row>
    <row r="30" spans="1:9" ht="15.75" thickBot="1" x14ac:dyDescent="0.3">
      <c r="A30" s="5">
        <v>561423</v>
      </c>
      <c r="B30" s="5" t="s">
        <v>38</v>
      </c>
      <c r="C30" s="5" t="s">
        <v>39</v>
      </c>
      <c r="D30" s="5" t="s">
        <v>40</v>
      </c>
      <c r="E30" s="6">
        <v>1</v>
      </c>
      <c r="F30" s="7">
        <f t="shared" si="0"/>
        <v>2000000</v>
      </c>
      <c r="G30" s="7">
        <f t="shared" si="2"/>
        <v>-2686.73785823356</v>
      </c>
      <c r="H30" s="7">
        <f t="shared" si="3"/>
        <v>17975.819359275898</v>
      </c>
      <c r="I30" s="7">
        <f t="shared" si="1"/>
        <v>2015289.0815010425</v>
      </c>
    </row>
    <row r="31" spans="1:9" ht="15.75" thickBot="1" x14ac:dyDescent="0.3">
      <c r="A31" s="5"/>
      <c r="B31" s="5"/>
      <c r="C31" s="5" t="s">
        <v>30</v>
      </c>
      <c r="D31" s="5" t="s">
        <v>41</v>
      </c>
      <c r="E31" s="6">
        <v>1</v>
      </c>
      <c r="F31" s="7">
        <f t="shared" si="0"/>
        <v>2000000</v>
      </c>
      <c r="G31" s="7">
        <f t="shared" si="2"/>
        <v>-2686.73785823356</v>
      </c>
      <c r="H31" s="7">
        <f t="shared" si="3"/>
        <v>17975.819359275898</v>
      </c>
      <c r="I31" s="7">
        <f t="shared" si="1"/>
        <v>2015289.0815010425</v>
      </c>
    </row>
    <row r="32" spans="1:9" ht="15.75" thickBot="1" x14ac:dyDescent="0.3">
      <c r="A32" s="5"/>
      <c r="B32" s="5"/>
      <c r="C32" s="5" t="s">
        <v>42</v>
      </c>
      <c r="D32" s="5" t="s">
        <v>43</v>
      </c>
      <c r="E32" s="6">
        <v>1</v>
      </c>
      <c r="F32" s="7">
        <f t="shared" si="0"/>
        <v>2000000</v>
      </c>
      <c r="G32" s="7">
        <f t="shared" si="2"/>
        <v>-2686.73785823356</v>
      </c>
      <c r="H32" s="7">
        <f t="shared" si="3"/>
        <v>17975.819359275898</v>
      </c>
      <c r="I32" s="7">
        <f t="shared" si="1"/>
        <v>2015289.0815010425</v>
      </c>
    </row>
    <row r="33" spans="1:12" s="11" customFormat="1" ht="15.75" thickBot="1" x14ac:dyDescent="0.3">
      <c r="A33" s="8" t="s">
        <v>99</v>
      </c>
      <c r="B33" s="8"/>
      <c r="C33" s="8"/>
      <c r="D33" s="8"/>
      <c r="E33" s="9">
        <v>3</v>
      </c>
      <c r="F33" s="10">
        <f t="shared" si="0"/>
        <v>6000000</v>
      </c>
      <c r="G33" s="10">
        <f t="shared" si="2"/>
        <v>-8060.2135747006796</v>
      </c>
      <c r="H33" s="10">
        <f t="shared" si="3"/>
        <v>53927.458077827687</v>
      </c>
      <c r="I33" s="10">
        <f t="shared" si="1"/>
        <v>6045867.2445031265</v>
      </c>
      <c r="L33" s="16"/>
    </row>
    <row r="34" spans="1:12" ht="15.75" thickBot="1" x14ac:dyDescent="0.3">
      <c r="A34" s="5">
        <v>561427</v>
      </c>
      <c r="B34" s="5" t="s">
        <v>44</v>
      </c>
      <c r="C34" s="5" t="s">
        <v>33</v>
      </c>
      <c r="D34" s="5" t="s">
        <v>34</v>
      </c>
      <c r="E34" s="6">
        <v>1</v>
      </c>
      <c r="F34" s="7">
        <f t="shared" si="0"/>
        <v>2000000</v>
      </c>
      <c r="G34" s="7">
        <f t="shared" si="2"/>
        <v>-2686.73785823356</v>
      </c>
      <c r="H34" s="7">
        <f t="shared" si="3"/>
        <v>17975.819359275898</v>
      </c>
      <c r="I34" s="7">
        <f t="shared" si="1"/>
        <v>2015289.0815010425</v>
      </c>
    </row>
    <row r="35" spans="1:12" s="11" customFormat="1" ht="15.75" thickBot="1" x14ac:dyDescent="0.3">
      <c r="A35" s="8" t="s">
        <v>100</v>
      </c>
      <c r="B35" s="8"/>
      <c r="C35" s="8"/>
      <c r="D35" s="8"/>
      <c r="E35" s="9">
        <v>1</v>
      </c>
      <c r="F35" s="10">
        <f t="shared" si="0"/>
        <v>2000000</v>
      </c>
      <c r="G35" s="10">
        <f t="shared" si="2"/>
        <v>-2686.73785823356</v>
      </c>
      <c r="H35" s="10">
        <f t="shared" si="3"/>
        <v>17975.819359275898</v>
      </c>
      <c r="I35" s="10">
        <f t="shared" si="1"/>
        <v>2015289.0815010425</v>
      </c>
    </row>
    <row r="36" spans="1:12" ht="15.75" thickBot="1" x14ac:dyDescent="0.3">
      <c r="A36" s="5">
        <v>607403</v>
      </c>
      <c r="B36" s="5" t="s">
        <v>45</v>
      </c>
      <c r="C36" s="5" t="s">
        <v>28</v>
      </c>
      <c r="D36" s="5" t="s">
        <v>29</v>
      </c>
      <c r="E36" s="6">
        <v>1</v>
      </c>
      <c r="F36" s="7">
        <f t="shared" si="0"/>
        <v>2000000</v>
      </c>
      <c r="G36" s="7">
        <f t="shared" si="2"/>
        <v>-2686.73785823356</v>
      </c>
      <c r="H36" s="7">
        <f t="shared" si="3"/>
        <v>17975.819359275898</v>
      </c>
      <c r="I36" s="7">
        <f t="shared" si="1"/>
        <v>2015289.0815010425</v>
      </c>
    </row>
    <row r="37" spans="1:12" s="11" customFormat="1" ht="15.75" thickBot="1" x14ac:dyDescent="0.3">
      <c r="A37" s="8" t="s">
        <v>101</v>
      </c>
      <c r="B37" s="8"/>
      <c r="C37" s="8"/>
      <c r="D37" s="8"/>
      <c r="E37" s="9">
        <v>1</v>
      </c>
      <c r="F37" s="10">
        <f t="shared" si="0"/>
        <v>2000000</v>
      </c>
      <c r="G37" s="10">
        <f t="shared" si="2"/>
        <v>-2686.73785823356</v>
      </c>
      <c r="H37" s="10">
        <f t="shared" si="3"/>
        <v>17975.819359275898</v>
      </c>
      <c r="I37" s="10">
        <f t="shared" si="1"/>
        <v>2015289.0815010425</v>
      </c>
    </row>
    <row r="38" spans="1:12" ht="15.75" thickBot="1" x14ac:dyDescent="0.3">
      <c r="A38" s="5">
        <v>630401</v>
      </c>
      <c r="B38" s="5" t="s">
        <v>46</v>
      </c>
      <c r="C38" s="5" t="s">
        <v>47</v>
      </c>
      <c r="D38" s="5" t="s">
        <v>48</v>
      </c>
      <c r="E38" s="6">
        <v>1</v>
      </c>
      <c r="F38" s="7">
        <f t="shared" si="0"/>
        <v>2000000</v>
      </c>
      <c r="G38" s="7">
        <f t="shared" si="2"/>
        <v>-2686.73785823356</v>
      </c>
      <c r="H38" s="7">
        <f t="shared" si="3"/>
        <v>17975.819359275898</v>
      </c>
      <c r="I38" s="7">
        <f t="shared" si="1"/>
        <v>2015289.0815010425</v>
      </c>
    </row>
    <row r="39" spans="1:12" ht="15.75" thickBot="1" x14ac:dyDescent="0.3">
      <c r="A39" s="5"/>
      <c r="B39" s="5"/>
      <c r="C39" s="5" t="s">
        <v>49</v>
      </c>
      <c r="D39" s="5" t="s">
        <v>50</v>
      </c>
      <c r="E39" s="6">
        <v>1</v>
      </c>
      <c r="F39" s="7">
        <f t="shared" si="0"/>
        <v>2000000</v>
      </c>
      <c r="G39" s="7">
        <f t="shared" si="2"/>
        <v>-2686.73785823356</v>
      </c>
      <c r="H39" s="7">
        <f t="shared" si="3"/>
        <v>17975.819359275898</v>
      </c>
      <c r="I39" s="7">
        <f t="shared" si="1"/>
        <v>2015289.0815010425</v>
      </c>
    </row>
    <row r="40" spans="1:12" s="11" customFormat="1" ht="15.75" thickBot="1" x14ac:dyDescent="0.3">
      <c r="A40" s="8" t="s">
        <v>102</v>
      </c>
      <c r="B40" s="8"/>
      <c r="C40" s="8"/>
      <c r="D40" s="8"/>
      <c r="E40" s="9">
        <v>2</v>
      </c>
      <c r="F40" s="10">
        <f t="shared" si="0"/>
        <v>4000000</v>
      </c>
      <c r="G40" s="10">
        <f t="shared" si="2"/>
        <v>-5373.47571646712</v>
      </c>
      <c r="H40" s="10">
        <f t="shared" si="3"/>
        <v>35951.638718551796</v>
      </c>
      <c r="I40" s="10">
        <f t="shared" si="1"/>
        <v>4030578.1630020849</v>
      </c>
    </row>
    <row r="41" spans="1:12" ht="15.75" thickBot="1" x14ac:dyDescent="0.3">
      <c r="A41" s="5">
        <v>657418</v>
      </c>
      <c r="B41" s="5" t="s">
        <v>51</v>
      </c>
      <c r="C41" s="5" t="s">
        <v>52</v>
      </c>
      <c r="D41" s="5" t="s">
        <v>53</v>
      </c>
      <c r="E41" s="6">
        <v>1</v>
      </c>
      <c r="F41" s="7">
        <f t="shared" si="0"/>
        <v>2000000</v>
      </c>
      <c r="G41" s="7">
        <f t="shared" si="2"/>
        <v>-2686.73785823356</v>
      </c>
      <c r="H41" s="7">
        <f>0.009*(F41+G41)</f>
        <v>17975.819359275898</v>
      </c>
      <c r="I41" s="7">
        <f t="shared" si="1"/>
        <v>2015289.0815010425</v>
      </c>
    </row>
    <row r="42" spans="1:12" s="11" customFormat="1" ht="15.75" thickBot="1" x14ac:dyDescent="0.3">
      <c r="A42" s="8" t="s">
        <v>103</v>
      </c>
      <c r="B42" s="8"/>
      <c r="C42" s="8"/>
      <c r="D42" s="8"/>
      <c r="E42" s="9">
        <v>1</v>
      </c>
      <c r="F42" s="10">
        <f t="shared" si="0"/>
        <v>2000000</v>
      </c>
      <c r="G42" s="10">
        <f t="shared" si="2"/>
        <v>-2686.73785823356</v>
      </c>
      <c r="H42" s="10">
        <f t="shared" si="3"/>
        <v>17975.819359275898</v>
      </c>
      <c r="I42" s="10">
        <f t="shared" si="1"/>
        <v>2015289.0815010425</v>
      </c>
    </row>
    <row r="43" spans="1:12" ht="15.75" thickBot="1" x14ac:dyDescent="0.3">
      <c r="A43" s="5">
        <v>730401</v>
      </c>
      <c r="B43" s="5" t="s">
        <v>54</v>
      </c>
      <c r="C43" s="5" t="s">
        <v>55</v>
      </c>
      <c r="D43" s="5" t="s">
        <v>56</v>
      </c>
      <c r="E43" s="6">
        <v>1</v>
      </c>
      <c r="F43" s="7">
        <f t="shared" si="0"/>
        <v>2000000</v>
      </c>
      <c r="G43" s="7">
        <f t="shared" si="2"/>
        <v>-2686.73785823356</v>
      </c>
      <c r="H43" s="7">
        <f t="shared" si="3"/>
        <v>17975.819359275898</v>
      </c>
      <c r="I43" s="7">
        <f t="shared" si="1"/>
        <v>2015289.0815010425</v>
      </c>
    </row>
    <row r="44" spans="1:12" ht="15.75" thickBot="1" x14ac:dyDescent="0.3">
      <c r="A44" s="5"/>
      <c r="B44" s="5"/>
      <c r="C44" s="5" t="s">
        <v>57</v>
      </c>
      <c r="D44" s="5" t="s">
        <v>58</v>
      </c>
      <c r="E44" s="6">
        <v>1</v>
      </c>
      <c r="F44" s="7">
        <f t="shared" si="0"/>
        <v>2000000</v>
      </c>
      <c r="G44" s="7">
        <f t="shared" si="2"/>
        <v>-2686.73785823356</v>
      </c>
      <c r="H44" s="7">
        <f t="shared" si="3"/>
        <v>17975.819359275898</v>
      </c>
      <c r="I44" s="7">
        <f t="shared" si="1"/>
        <v>2015289.0815010425</v>
      </c>
    </row>
    <row r="45" spans="1:12" ht="15.75" thickBot="1" x14ac:dyDescent="0.3">
      <c r="A45" s="5"/>
      <c r="B45" s="5"/>
      <c r="C45" s="5" t="s">
        <v>59</v>
      </c>
      <c r="D45" s="5" t="s">
        <v>60</v>
      </c>
      <c r="E45" s="6">
        <v>1</v>
      </c>
      <c r="F45" s="7">
        <f t="shared" si="0"/>
        <v>2000000</v>
      </c>
      <c r="G45" s="7">
        <f t="shared" si="2"/>
        <v>-2686.73785823356</v>
      </c>
      <c r="H45" s="7">
        <f t="shared" si="3"/>
        <v>17975.819359275898</v>
      </c>
      <c r="I45" s="7">
        <f t="shared" si="1"/>
        <v>2015289.0815010425</v>
      </c>
    </row>
    <row r="46" spans="1:12" ht="15.75" thickBot="1" x14ac:dyDescent="0.3">
      <c r="A46" s="5"/>
      <c r="B46" s="5"/>
      <c r="C46" s="5" t="s">
        <v>61</v>
      </c>
      <c r="D46" s="5" t="s">
        <v>62</v>
      </c>
      <c r="E46" s="6">
        <v>1</v>
      </c>
      <c r="F46" s="7">
        <f t="shared" si="0"/>
        <v>2000000</v>
      </c>
      <c r="G46" s="7">
        <f t="shared" si="2"/>
        <v>-2686.73785823356</v>
      </c>
      <c r="H46" s="7">
        <f t="shared" si="3"/>
        <v>17975.819359275898</v>
      </c>
      <c r="I46" s="7">
        <f t="shared" si="1"/>
        <v>2015289.0815010425</v>
      </c>
    </row>
    <row r="47" spans="1:12" ht="15.75" thickBot="1" x14ac:dyDescent="0.3">
      <c r="A47" s="5"/>
      <c r="B47" s="5"/>
      <c r="C47" s="5" t="s">
        <v>63</v>
      </c>
      <c r="D47" s="5" t="s">
        <v>64</v>
      </c>
      <c r="E47" s="6">
        <v>1</v>
      </c>
      <c r="F47" s="7">
        <f t="shared" si="0"/>
        <v>2000000</v>
      </c>
      <c r="G47" s="7">
        <f t="shared" si="2"/>
        <v>-2686.73785823356</v>
      </c>
      <c r="H47" s="7">
        <f t="shared" si="3"/>
        <v>17975.819359275898</v>
      </c>
      <c r="I47" s="7">
        <f t="shared" si="1"/>
        <v>2015289.0815010425</v>
      </c>
    </row>
    <row r="48" spans="1:12" ht="15.75" thickBot="1" x14ac:dyDescent="0.3">
      <c r="A48" s="5"/>
      <c r="B48" s="5"/>
      <c r="C48" s="5" t="s">
        <v>65</v>
      </c>
      <c r="D48" s="5" t="s">
        <v>66</v>
      </c>
      <c r="E48" s="6">
        <v>1</v>
      </c>
      <c r="F48" s="7">
        <f t="shared" si="0"/>
        <v>2000000</v>
      </c>
      <c r="G48" s="7">
        <f t="shared" si="2"/>
        <v>-2686.73785823356</v>
      </c>
      <c r="H48" s="7">
        <f t="shared" si="3"/>
        <v>17975.819359275898</v>
      </c>
      <c r="I48" s="7">
        <f t="shared" si="1"/>
        <v>2015289.0815010425</v>
      </c>
    </row>
    <row r="49" spans="1:9" s="11" customFormat="1" ht="15.75" thickBot="1" x14ac:dyDescent="0.3">
      <c r="A49" s="8" t="s">
        <v>104</v>
      </c>
      <c r="B49" s="8"/>
      <c r="C49" s="8"/>
      <c r="D49" s="8"/>
      <c r="E49" s="9">
        <v>6</v>
      </c>
      <c r="F49" s="10">
        <f t="shared" si="0"/>
        <v>12000000</v>
      </c>
      <c r="G49" s="10">
        <f t="shared" si="2"/>
        <v>-16120.427149401359</v>
      </c>
      <c r="H49" s="10">
        <f t="shared" si="3"/>
        <v>107854.91615565537</v>
      </c>
      <c r="I49" s="10">
        <f t="shared" si="1"/>
        <v>12091734.489006253</v>
      </c>
    </row>
    <row r="50" spans="1:9" ht="15.75" thickBot="1" x14ac:dyDescent="0.3">
      <c r="A50" s="5">
        <v>751465</v>
      </c>
      <c r="B50" s="5" t="s">
        <v>67</v>
      </c>
      <c r="C50" s="5" t="s">
        <v>68</v>
      </c>
      <c r="D50" s="5" t="s">
        <v>69</v>
      </c>
      <c r="E50" s="6">
        <v>1</v>
      </c>
      <c r="F50" s="7">
        <f t="shared" si="0"/>
        <v>2000000</v>
      </c>
      <c r="G50" s="7">
        <f>-0.000860877503539955*F50</f>
        <v>-1721.75500707991</v>
      </c>
      <c r="H50" s="7">
        <f t="shared" si="3"/>
        <v>17984.504204936282</v>
      </c>
      <c r="I50" s="7">
        <f t="shared" si="1"/>
        <v>2016262.7491978565</v>
      </c>
    </row>
    <row r="51" spans="1:9" s="11" customFormat="1" ht="15.75" thickBot="1" x14ac:dyDescent="0.3">
      <c r="A51" s="8" t="s">
        <v>105</v>
      </c>
      <c r="B51" s="8"/>
      <c r="C51" s="8"/>
      <c r="D51" s="8"/>
      <c r="E51" s="9">
        <v>1</v>
      </c>
      <c r="F51" s="10">
        <f t="shared" si="0"/>
        <v>2000000</v>
      </c>
      <c r="G51" s="10">
        <f>-0.000860877503539955*F51</f>
        <v>-1721.75500707991</v>
      </c>
      <c r="H51" s="10">
        <f t="shared" ref="H51" si="6">0.009*(F51+G51)</f>
        <v>17984.504204936282</v>
      </c>
      <c r="I51" s="10">
        <f t="shared" si="1"/>
        <v>2016262.7491978565</v>
      </c>
    </row>
    <row r="52" spans="1:9" ht="15.75" thickBot="1" x14ac:dyDescent="0.3">
      <c r="A52" s="5">
        <v>791413</v>
      </c>
      <c r="B52" s="5" t="s">
        <v>70</v>
      </c>
      <c r="C52" s="5" t="s">
        <v>55</v>
      </c>
      <c r="D52" s="5" t="s">
        <v>71</v>
      </c>
      <c r="E52" s="6">
        <v>1</v>
      </c>
      <c r="F52" s="7">
        <f t="shared" si="0"/>
        <v>2000000</v>
      </c>
      <c r="G52" s="7">
        <f t="shared" si="2"/>
        <v>-2686.73785823356</v>
      </c>
      <c r="H52" s="7">
        <f t="shared" si="3"/>
        <v>17975.819359275898</v>
      </c>
      <c r="I52" s="7">
        <f t="shared" si="1"/>
        <v>2015289.0815010425</v>
      </c>
    </row>
    <row r="53" spans="1:9" ht="15.75" thickBot="1" x14ac:dyDescent="0.3">
      <c r="A53" s="5"/>
      <c r="B53" s="5"/>
      <c r="C53" s="5" t="s">
        <v>68</v>
      </c>
      <c r="D53" s="5" t="s">
        <v>69</v>
      </c>
      <c r="E53" s="6">
        <v>1</v>
      </c>
      <c r="F53" s="7">
        <f t="shared" si="0"/>
        <v>2000000</v>
      </c>
      <c r="G53" s="7">
        <f t="shared" si="2"/>
        <v>-2686.73785823356</v>
      </c>
      <c r="H53" s="7">
        <f t="shared" si="3"/>
        <v>17975.819359275898</v>
      </c>
      <c r="I53" s="7">
        <f t="shared" si="1"/>
        <v>2015289.0815010425</v>
      </c>
    </row>
    <row r="54" spans="1:9" ht="15.75" thickBot="1" x14ac:dyDescent="0.3">
      <c r="A54" s="5"/>
      <c r="B54" s="5"/>
      <c r="C54" s="5" t="s">
        <v>52</v>
      </c>
      <c r="D54" s="5" t="s">
        <v>72</v>
      </c>
      <c r="E54" s="6">
        <v>1</v>
      </c>
      <c r="F54" s="7">
        <f t="shared" si="0"/>
        <v>2000000</v>
      </c>
      <c r="G54" s="7">
        <f t="shared" si="2"/>
        <v>-2686.73785823356</v>
      </c>
      <c r="H54" s="7">
        <f t="shared" si="3"/>
        <v>17975.819359275898</v>
      </c>
      <c r="I54" s="7">
        <f t="shared" si="1"/>
        <v>2015289.0815010425</v>
      </c>
    </row>
    <row r="55" spans="1:9" ht="15.75" thickBot="1" x14ac:dyDescent="0.3">
      <c r="A55" s="5"/>
      <c r="B55" s="5"/>
      <c r="C55" s="5" t="s">
        <v>59</v>
      </c>
      <c r="D55" s="5" t="s">
        <v>73</v>
      </c>
      <c r="E55" s="6">
        <v>1</v>
      </c>
      <c r="F55" s="7">
        <f t="shared" si="0"/>
        <v>2000000</v>
      </c>
      <c r="G55" s="7">
        <f t="shared" si="2"/>
        <v>-2686.73785823356</v>
      </c>
      <c r="H55" s="7">
        <f t="shared" si="3"/>
        <v>17975.819359275898</v>
      </c>
      <c r="I55" s="7">
        <f t="shared" si="1"/>
        <v>2015289.0815010425</v>
      </c>
    </row>
    <row r="56" spans="1:9" ht="15.75" thickBot="1" x14ac:dyDescent="0.3">
      <c r="A56" s="5"/>
      <c r="B56" s="5"/>
      <c r="C56" s="5" t="s">
        <v>74</v>
      </c>
      <c r="D56" s="5" t="s">
        <v>75</v>
      </c>
      <c r="E56" s="6">
        <v>1</v>
      </c>
      <c r="F56" s="7">
        <f t="shared" si="0"/>
        <v>2000000</v>
      </c>
      <c r="G56" s="7">
        <f t="shared" si="2"/>
        <v>-2686.73785823356</v>
      </c>
      <c r="H56" s="7">
        <f t="shared" si="3"/>
        <v>17975.819359275898</v>
      </c>
      <c r="I56" s="7">
        <f t="shared" si="1"/>
        <v>2015289.0815010425</v>
      </c>
    </row>
    <row r="57" spans="1:9" ht="15.75" thickBot="1" x14ac:dyDescent="0.3">
      <c r="A57" s="5"/>
      <c r="B57" s="5"/>
      <c r="C57" s="5" t="s">
        <v>76</v>
      </c>
      <c r="D57" s="5" t="s">
        <v>77</v>
      </c>
      <c r="E57" s="6">
        <v>1</v>
      </c>
      <c r="F57" s="7">
        <f t="shared" si="0"/>
        <v>2000000</v>
      </c>
      <c r="G57" s="7">
        <f t="shared" si="2"/>
        <v>-2686.73785823356</v>
      </c>
      <c r="H57" s="7">
        <f t="shared" si="3"/>
        <v>17975.819359275898</v>
      </c>
      <c r="I57" s="7">
        <f t="shared" si="1"/>
        <v>2015289.0815010425</v>
      </c>
    </row>
    <row r="58" spans="1:9" ht="15.75" thickBot="1" x14ac:dyDescent="0.3">
      <c r="A58" s="5"/>
      <c r="B58" s="5"/>
      <c r="C58" s="5" t="s">
        <v>78</v>
      </c>
      <c r="D58" s="5" t="s">
        <v>79</v>
      </c>
      <c r="E58" s="6">
        <v>1</v>
      </c>
      <c r="F58" s="7">
        <v>0</v>
      </c>
      <c r="G58" s="7">
        <f t="shared" si="2"/>
        <v>0</v>
      </c>
      <c r="H58" s="7">
        <f t="shared" si="3"/>
        <v>0</v>
      </c>
      <c r="I58" s="7">
        <f t="shared" si="1"/>
        <v>0</v>
      </c>
    </row>
    <row r="59" spans="1:9" ht="15.75" thickBot="1" x14ac:dyDescent="0.3">
      <c r="A59" s="5"/>
      <c r="B59" s="5"/>
      <c r="C59" s="5" t="s">
        <v>61</v>
      </c>
      <c r="D59" s="5" t="s">
        <v>80</v>
      </c>
      <c r="E59" s="6">
        <v>1</v>
      </c>
      <c r="F59" s="7">
        <v>0</v>
      </c>
      <c r="G59" s="7">
        <f t="shared" si="2"/>
        <v>0</v>
      </c>
      <c r="H59" s="7">
        <f t="shared" si="3"/>
        <v>0</v>
      </c>
      <c r="I59" s="7">
        <f t="shared" si="1"/>
        <v>0</v>
      </c>
    </row>
    <row r="60" spans="1:9" ht="15.75" thickBot="1" x14ac:dyDescent="0.3">
      <c r="A60" s="5"/>
      <c r="B60" s="5"/>
      <c r="C60" s="5" t="s">
        <v>63</v>
      </c>
      <c r="D60" s="5" t="s">
        <v>81</v>
      </c>
      <c r="E60" s="6">
        <v>1</v>
      </c>
      <c r="F60" s="7">
        <v>0</v>
      </c>
      <c r="G60" s="7">
        <f t="shared" si="2"/>
        <v>0</v>
      </c>
      <c r="H60" s="7">
        <f t="shared" si="3"/>
        <v>0</v>
      </c>
      <c r="I60" s="7">
        <f t="shared" si="1"/>
        <v>0</v>
      </c>
    </row>
    <row r="61" spans="1:9" ht="15.75" thickBot="1" x14ac:dyDescent="0.3">
      <c r="A61" s="5"/>
      <c r="B61" s="5"/>
      <c r="C61" s="5" t="s">
        <v>65</v>
      </c>
      <c r="D61" s="5" t="s">
        <v>82</v>
      </c>
      <c r="E61" s="6">
        <v>1</v>
      </c>
      <c r="F61" s="7">
        <v>0</v>
      </c>
      <c r="G61" s="7">
        <f t="shared" si="2"/>
        <v>0</v>
      </c>
      <c r="H61" s="7">
        <f t="shared" si="3"/>
        <v>0</v>
      </c>
      <c r="I61" s="7">
        <f t="shared" si="1"/>
        <v>0</v>
      </c>
    </row>
    <row r="62" spans="1:9" s="11" customFormat="1" ht="15.75" thickBot="1" x14ac:dyDescent="0.3">
      <c r="A62" s="8" t="s">
        <v>106</v>
      </c>
      <c r="B62" s="8"/>
      <c r="C62" s="8"/>
      <c r="D62" s="8"/>
      <c r="E62" s="9">
        <v>10</v>
      </c>
      <c r="F62" s="10">
        <f>SUM(F52:F61)</f>
        <v>12000000</v>
      </c>
      <c r="G62" s="10">
        <f t="shared" si="2"/>
        <v>-16120.427149401359</v>
      </c>
      <c r="H62" s="10">
        <f t="shared" si="3"/>
        <v>107854.91615565537</v>
      </c>
      <c r="I62" s="10">
        <f t="shared" si="1"/>
        <v>12091734.489006253</v>
      </c>
    </row>
    <row r="63" spans="1:9" ht="15.75" thickBot="1" x14ac:dyDescent="0.3">
      <c r="A63" s="5">
        <v>851446</v>
      </c>
      <c r="B63" s="5" t="s">
        <v>83</v>
      </c>
      <c r="C63" s="5" t="s">
        <v>28</v>
      </c>
      <c r="D63" s="5" t="s">
        <v>29</v>
      </c>
      <c r="E63" s="6">
        <v>1</v>
      </c>
      <c r="F63" s="7">
        <f t="shared" si="0"/>
        <v>2000000</v>
      </c>
      <c r="G63" s="7">
        <f t="shared" si="2"/>
        <v>-2686.73785823356</v>
      </c>
      <c r="H63" s="7">
        <f t="shared" si="3"/>
        <v>17975.819359275898</v>
      </c>
      <c r="I63" s="7">
        <f t="shared" si="1"/>
        <v>2015289.0815010425</v>
      </c>
    </row>
    <row r="64" spans="1:9" s="11" customFormat="1" ht="15.75" thickBot="1" x14ac:dyDescent="0.3">
      <c r="A64" s="8" t="s">
        <v>107</v>
      </c>
      <c r="B64" s="8"/>
      <c r="C64" s="8"/>
      <c r="D64" s="8"/>
      <c r="E64" s="9">
        <v>1</v>
      </c>
      <c r="F64" s="10">
        <f t="shared" si="0"/>
        <v>2000000</v>
      </c>
      <c r="G64" s="10">
        <f t="shared" si="2"/>
        <v>-2686.73785823356</v>
      </c>
      <c r="H64" s="10">
        <f>0.009*(F64+G64)</f>
        <v>17975.819359275898</v>
      </c>
      <c r="I64" s="10">
        <f t="shared" si="1"/>
        <v>2015289.0815010425</v>
      </c>
    </row>
    <row r="65" spans="1:9" ht="15.75" thickBot="1" x14ac:dyDescent="0.3">
      <c r="A65" s="5">
        <v>851454</v>
      </c>
      <c r="B65" s="5" t="s">
        <v>84</v>
      </c>
      <c r="C65" s="5" t="s">
        <v>85</v>
      </c>
      <c r="D65" s="5" t="s">
        <v>86</v>
      </c>
      <c r="E65" s="6">
        <v>1</v>
      </c>
      <c r="F65" s="7">
        <f t="shared" si="0"/>
        <v>2000000</v>
      </c>
      <c r="G65" s="7">
        <f t="shared" si="2"/>
        <v>-2686.73785823356</v>
      </c>
      <c r="H65" s="7">
        <f t="shared" si="3"/>
        <v>17975.819359275898</v>
      </c>
      <c r="I65" s="7">
        <f t="shared" si="1"/>
        <v>2015289.0815010425</v>
      </c>
    </row>
    <row r="66" spans="1:9" ht="15.75" thickBot="1" x14ac:dyDescent="0.3">
      <c r="A66" s="5"/>
      <c r="B66" s="5"/>
      <c r="C66" s="5" t="s">
        <v>87</v>
      </c>
      <c r="D66" s="5" t="s">
        <v>88</v>
      </c>
      <c r="E66" s="6">
        <v>1</v>
      </c>
      <c r="F66" s="7">
        <f t="shared" si="0"/>
        <v>2000000</v>
      </c>
      <c r="G66" s="7">
        <f t="shared" si="2"/>
        <v>-2686.73785823356</v>
      </c>
      <c r="H66" s="7">
        <f t="shared" si="3"/>
        <v>17975.819359275898</v>
      </c>
      <c r="I66" s="7">
        <f t="shared" si="1"/>
        <v>2015289.0815010425</v>
      </c>
    </row>
    <row r="67" spans="1:9" s="11" customFormat="1" ht="15.75" thickBot="1" x14ac:dyDescent="0.3">
      <c r="A67" s="8" t="s">
        <v>108</v>
      </c>
      <c r="B67" s="8"/>
      <c r="C67" s="8"/>
      <c r="D67" s="8"/>
      <c r="E67" s="9">
        <v>2</v>
      </c>
      <c r="F67" s="10">
        <f t="shared" ref="F67" si="7">E67*2000000</f>
        <v>4000000</v>
      </c>
      <c r="G67" s="10">
        <f>-0.00134336892911678*F67</f>
        <v>-5373.47571646712</v>
      </c>
      <c r="H67" s="10">
        <f t="shared" ref="H67" si="8">0.009*(F67+G67)</f>
        <v>35951.638718551796</v>
      </c>
      <c r="I67" s="10">
        <f t="shared" ref="I67" si="9">F67+G67+H67</f>
        <v>4030578.1630020849</v>
      </c>
    </row>
    <row r="68" spans="1:9" s="11" customFormat="1" ht="15.75" thickBot="1" x14ac:dyDescent="0.3">
      <c r="A68" s="1" t="s">
        <v>109</v>
      </c>
      <c r="B68" s="1"/>
      <c r="C68" s="1"/>
      <c r="D68" s="1"/>
      <c r="E68" s="2">
        <v>48</v>
      </c>
      <c r="F68" s="12">
        <f>(E68-4)*2000000</f>
        <v>88000000</v>
      </c>
      <c r="G68" s="12">
        <f>G67+G64+G62+G51+G49+G42+G40+G37+G35+G33+G29+G27+G22+G15+G10+G7+G5+G3</f>
        <v>-112426.56865535473</v>
      </c>
      <c r="H68" s="12">
        <f t="shared" ref="H68:I68" si="10">H67+H64+H62+H51+H49+H42+H40+H37+H35+H33+H29+H27+H22+H15+H10+H7+H5+H3</f>
        <v>790988.16088210186</v>
      </c>
      <c r="I68" s="12">
        <f t="shared" si="10"/>
        <v>88678561.592226744</v>
      </c>
    </row>
    <row r="74" spans="1:9" x14ac:dyDescent="0.25">
      <c r="I74" s="1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Navngivne områder</vt:lpstr>
      </vt:variant>
      <vt:variant>
        <vt:i4>6</vt:i4>
      </vt:variant>
    </vt:vector>
  </HeadingPairs>
  <TitlesOfParts>
    <vt:vector size="10" baseType="lpstr">
      <vt:lpstr>2022</vt:lpstr>
      <vt:lpstr>2021</vt:lpstr>
      <vt:lpstr>2020</vt:lpstr>
      <vt:lpstr>2019</vt:lpstr>
      <vt:lpstr>'2020'!SdCt91d599a1396e4c9a8fc1d6c41665bc3b_0</vt:lpstr>
      <vt:lpstr>'2021'!SdCt91d599a1396e4c9a8fc1d6c41665bc3b_0</vt:lpstr>
      <vt:lpstr>'2022'!SdCt91d599a1396e4c9a8fc1d6c41665bc3b_0</vt:lpstr>
      <vt:lpstr>'2020'!SdCt91d599a1396e4c9a8fc1d6c41665bc3b_1</vt:lpstr>
      <vt:lpstr>'2021'!SdCt91d599a1396e4c9a8fc1d6c41665bc3b_1</vt:lpstr>
      <vt:lpstr>'2022'!SdCt91d599a1396e4c9a8fc1d6c41665bc3b_1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2021-08-10T08:46:04Z</dcterms:modified>
</cp:coreProperties>
</file>