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b177947\AppData\Roaming\cBrain\F2\Temp\5957660\"/>
    </mc:Choice>
  </mc:AlternateContent>
  <xr:revisionPtr revIDLastSave="0" documentId="13_ncr:1_{5B600F21-D956-42C5-AFB1-E1307614A342}" xr6:coauthVersionLast="47" xr6:coauthVersionMax="47" xr10:uidLastSave="{00000000-0000-0000-0000-000000000000}"/>
  <bookViews>
    <workbookView xWindow="28680" yWindow="-1725" windowWidth="29040" windowHeight="15720" xr2:uid="{00000000-000D-0000-FFFF-FFFF00000000}"/>
  </bookViews>
  <sheets>
    <sheet name="Info" sheetId="3" r:id="rId1"/>
    <sheet name="Vejledning" sheetId="15" r:id="rId2"/>
    <sheet name="Samlet afstemning" sheetId="17" r:id="rId3"/>
    <sheet name="Indberetning delformål" sheetId="10" r:id="rId4"/>
    <sheet name="Omposteringer" sheetId="12" r:id="rId5"/>
    <sheet name="Justeringer" sheetId="11" r:id="rId6"/>
    <sheet name="Stamdata" sheetId="8" state="hidden" r:id="rId7"/>
    <sheet name="Delformål" sheetId="14" state="hidden" r:id="rId8"/>
  </sheets>
  <definedNames>
    <definedName name="delformaaltest">'Indberetning delformål'!$B$6:$B$20</definedName>
    <definedName name="SdCt5c66906890894cf8b338bf3071e7e2b0_0" comment="sc㞂⃲ˡ⁜ꁢҰᎁ鰠┃_xd81d_횠୑ìİᓀམѠঀ嘀桇譣ꎄ뀆풬ࣈʻ逋ಉ爁鐀㠄「所㦾䤠ˉ⹎꒖隽道侄5狈∡咯놐$댤䀋_xdd84_✮ꗈÍ㦁됀咰ᑜㄑ퐀ⵃ땸ꂰŬ뗅뒤闑냰룘㠃攕吴峴ಌ㷍儬泬᷽橙_xdd3c_簸_xdac3_ꖂ鉙⎣_xda41_戓ٸ녒㍪뉘郐 藸䓓褬裈ꥨ_x0018_籋觥铕褵䘁Ӹ평誹㮽糚䄂䉁뒫ഷ䚦ړ囏摳㥆꽮龂។峃ᢜ儢䇒饬깅暰_xda58_誓ᤩ첡犹썮돎៱꧂膶䚗ᦦ෫梡癁ᨲ䚍욨쁴쌛㌋챸䨝ꤟ⥠Ɉ䇈拖㇔汋㮕⺕紿촟剤艚✧귏陋摄콓㋇⒥ᑒ⫏躰ڀᕊ艪긞괤呮睵ωꑺ͋㐚휵렼漳䁗霏֓瑦⹡⩂慰깲ਢ_x0000_儛ࣄⰂⶋĝ䀁헪䉑㤄쪠͛ꦐ堑ᤕ퇤뀁ꗈO堤ꕍ_xddef__xda42_斀ܤꑺ侮鹿଎䷧⋀_x001c_:䎈ၼ脟輧㐂忯㨆⧁" localSheetId="5">Justeringer!$A$2</definedName>
    <definedName name="SdCt5c66906890894cf8b338bf3071e7e2b0_1" localSheetId="5">Justeringer!$A$2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0" l="1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D355" i="10"/>
  <c r="I10" i="17"/>
  <c r="I11" i="17"/>
  <c r="C12" i="17" l="1"/>
  <c r="D11" i="17"/>
  <c r="D10" i="17"/>
  <c r="C8" i="17"/>
  <c r="D7" i="17"/>
  <c r="D6" i="17"/>
  <c r="D5" i="17"/>
  <c r="D4" i="17"/>
  <c r="D3" i="17"/>
  <c r="D12" i="17" l="1"/>
  <c r="D8" i="17"/>
  <c r="C14" i="17"/>
  <c r="C36" i="11"/>
  <c r="D14" i="17" l="1"/>
  <c r="C2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33" i="10"/>
  <c r="C234" i="10"/>
  <c r="C235" i="10"/>
  <c r="C236" i="10"/>
  <c r="C237" i="10"/>
  <c r="C238" i="10"/>
  <c r="C239" i="10"/>
  <c r="C240" i="10"/>
  <c r="C241" i="10"/>
  <c r="C242" i="10"/>
  <c r="C243" i="10"/>
  <c r="C244" i="10"/>
  <c r="C245" i="10"/>
  <c r="C246" i="10"/>
  <c r="C247" i="10"/>
  <c r="C248" i="10"/>
  <c r="C249" i="10"/>
  <c r="C250" i="10"/>
  <c r="C251" i="10"/>
  <c r="C252" i="10"/>
  <c r="C253" i="10"/>
  <c r="C254" i="10"/>
  <c r="C255" i="10"/>
  <c r="C256" i="10"/>
  <c r="C257" i="10"/>
  <c r="C258" i="10"/>
  <c r="C259" i="10"/>
  <c r="C260" i="10"/>
  <c r="C261" i="10"/>
  <c r="C262" i="10"/>
  <c r="C263" i="10"/>
  <c r="C264" i="10"/>
  <c r="C265" i="10"/>
  <c r="C266" i="10"/>
  <c r="C267" i="10"/>
  <c r="C268" i="10"/>
  <c r="C269" i="10"/>
  <c r="C270" i="10"/>
  <c r="C271" i="10"/>
  <c r="C272" i="10"/>
  <c r="C273" i="10"/>
  <c r="C274" i="10"/>
  <c r="C275" i="10"/>
  <c r="C276" i="10"/>
  <c r="C277" i="10"/>
  <c r="C278" i="10"/>
  <c r="C279" i="10"/>
  <c r="C280" i="10"/>
  <c r="C281" i="10"/>
  <c r="C282" i="10"/>
  <c r="C283" i="10"/>
  <c r="C284" i="10"/>
  <c r="C285" i="10"/>
  <c r="C286" i="10"/>
  <c r="C287" i="10"/>
  <c r="C288" i="10"/>
  <c r="C289" i="10"/>
  <c r="C290" i="10"/>
  <c r="C291" i="10"/>
  <c r="C292" i="10"/>
  <c r="C293" i="10"/>
  <c r="C294" i="10"/>
  <c r="C295" i="10"/>
  <c r="C296" i="10"/>
  <c r="C297" i="10"/>
  <c r="C298" i="10"/>
  <c r="C299" i="10"/>
  <c r="C300" i="10"/>
  <c r="C301" i="10"/>
  <c r="C302" i="10"/>
  <c r="C303" i="10"/>
  <c r="C304" i="10"/>
  <c r="C305" i="10"/>
  <c r="C306" i="10"/>
  <c r="C307" i="10"/>
  <c r="C308" i="10"/>
  <c r="C309" i="10"/>
  <c r="C310" i="10"/>
  <c r="C311" i="10"/>
  <c r="C312" i="10"/>
  <c r="C313" i="10"/>
  <c r="C314" i="10"/>
  <c r="C315" i="10"/>
  <c r="C316" i="10"/>
  <c r="C317" i="10"/>
  <c r="C318" i="10"/>
  <c r="C319" i="10"/>
  <c r="C320" i="10"/>
  <c r="C321" i="10"/>
  <c r="C322" i="10"/>
  <c r="C323" i="10"/>
  <c r="C324" i="10"/>
  <c r="C325" i="10"/>
  <c r="C326" i="10"/>
  <c r="C327" i="10"/>
  <c r="C328" i="10"/>
  <c r="C329" i="10"/>
  <c r="C330" i="10"/>
  <c r="C331" i="10"/>
  <c r="C332" i="10"/>
  <c r="C333" i="10"/>
  <c r="C334" i="10"/>
  <c r="C335" i="10"/>
  <c r="C336" i="10"/>
  <c r="C337" i="10"/>
  <c r="C338" i="10"/>
  <c r="C339" i="10"/>
  <c r="C340" i="10"/>
  <c r="C341" i="10"/>
  <c r="C342" i="10"/>
  <c r="C343" i="10"/>
  <c r="C344" i="10"/>
  <c r="C345" i="10"/>
  <c r="C346" i="10"/>
  <c r="C347" i="10"/>
  <c r="C348" i="10"/>
  <c r="C349" i="10"/>
  <c r="C350" i="10"/>
  <c r="C351" i="10"/>
  <c r="C352" i="10"/>
  <c r="C353" i="10"/>
  <c r="C354" i="10"/>
  <c r="C355" i="10"/>
  <c r="I6" i="10"/>
  <c r="E6" i="17" l="1"/>
  <c r="F6" i="17" s="1"/>
  <c r="E11" i="17"/>
  <c r="F11" i="17" s="1"/>
  <c r="E5" i="17"/>
  <c r="F5" i="17" s="1"/>
  <c r="E10" i="17"/>
  <c r="E4" i="17"/>
  <c r="F4" i="17" s="1"/>
  <c r="E3" i="17"/>
  <c r="E7" i="17"/>
  <c r="F7" i="17" s="1"/>
  <c r="I3" i="17"/>
  <c r="I6" i="17"/>
  <c r="I5" i="17"/>
  <c r="I7" i="17"/>
  <c r="I4" i="17"/>
  <c r="K6" i="17" l="1"/>
  <c r="M6" i="17" s="1"/>
  <c r="K5" i="17"/>
  <c r="M5" i="17" s="1"/>
  <c r="K4" i="17"/>
  <c r="M4" i="17" s="1"/>
  <c r="E12" i="17"/>
  <c r="F10" i="17"/>
  <c r="F12" i="17" s="1"/>
  <c r="E8" i="17"/>
  <c r="F3" i="17"/>
  <c r="F8" i="17" s="1"/>
  <c r="K7" i="17"/>
  <c r="M7" i="17" s="1"/>
  <c r="I8" i="17"/>
  <c r="K3" i="17" l="1"/>
  <c r="M3" i="17" s="1"/>
  <c r="E14" i="17"/>
  <c r="F14" i="17"/>
  <c r="K8" i="17"/>
  <c r="K11" i="17"/>
  <c r="M11" i="17" s="1"/>
  <c r="K10" i="17"/>
  <c r="I12" i="17" l="1"/>
  <c r="I14" i="17" s="1"/>
  <c r="M10" i="17"/>
  <c r="K12" i="17"/>
  <c r="K14" i="17" s="1"/>
  <c r="I352" i="10"/>
  <c r="I353" i="10"/>
  <c r="I354" i="10"/>
  <c r="I355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I289" i="10"/>
  <c r="I290" i="10"/>
  <c r="I291" i="10"/>
  <c r="I292" i="10"/>
  <c r="I293" i="10"/>
  <c r="I294" i="10"/>
  <c r="I295" i="10"/>
  <c r="I296" i="10"/>
  <c r="I297" i="10"/>
  <c r="I298" i="10"/>
  <c r="I299" i="10"/>
  <c r="I300" i="10"/>
  <c r="I301" i="10"/>
  <c r="I302" i="10"/>
  <c r="I303" i="10"/>
  <c r="I304" i="10"/>
  <c r="I305" i="10"/>
  <c r="I306" i="10"/>
  <c r="I307" i="10"/>
  <c r="I308" i="10"/>
  <c r="I309" i="10"/>
  <c r="I310" i="10"/>
  <c r="I311" i="10"/>
  <c r="I312" i="10"/>
  <c r="I313" i="10"/>
  <c r="I314" i="10"/>
  <c r="I315" i="10"/>
  <c r="I316" i="10"/>
  <c r="I317" i="10"/>
  <c r="I318" i="10"/>
  <c r="I319" i="10"/>
  <c r="I320" i="10"/>
  <c r="I321" i="10"/>
  <c r="I322" i="10"/>
  <c r="I323" i="10"/>
  <c r="I324" i="10"/>
  <c r="I325" i="10"/>
  <c r="I326" i="10"/>
  <c r="I327" i="10"/>
  <c r="I328" i="10"/>
  <c r="I329" i="10"/>
  <c r="I330" i="10"/>
  <c r="I331" i="10"/>
  <c r="I332" i="10"/>
  <c r="I333" i="10"/>
  <c r="I334" i="10"/>
  <c r="I335" i="10"/>
  <c r="I336" i="10"/>
  <c r="I337" i="10"/>
  <c r="I338" i="10"/>
  <c r="I339" i="10"/>
  <c r="I340" i="10"/>
  <c r="I341" i="10"/>
  <c r="I342" i="10"/>
  <c r="I343" i="10"/>
  <c r="I344" i="10"/>
  <c r="I345" i="10"/>
  <c r="I346" i="10"/>
  <c r="I347" i="10"/>
  <c r="I348" i="10"/>
  <c r="I349" i="10"/>
  <c r="I350" i="10"/>
  <c r="I351" i="10"/>
  <c r="I7" i="10" l="1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B15" i="3" l="1"/>
  <c r="A36" i="11" l="1"/>
  <c r="A2" i="11"/>
  <c r="A6" i="11"/>
  <c r="A10" i="11"/>
  <c r="A14" i="11"/>
  <c r="A18" i="11"/>
  <c r="A22" i="11"/>
  <c r="A26" i="11"/>
  <c r="A30" i="11"/>
  <c r="A34" i="11"/>
  <c r="A3" i="11"/>
  <c r="A7" i="11"/>
  <c r="A11" i="11"/>
  <c r="A15" i="11"/>
  <c r="A19" i="11"/>
  <c r="A23" i="11"/>
  <c r="A27" i="11"/>
  <c r="A31" i="11"/>
  <c r="A35" i="11"/>
  <c r="A4" i="11"/>
  <c r="A8" i="11"/>
  <c r="A12" i="11"/>
  <c r="A16" i="11"/>
  <c r="A20" i="11"/>
  <c r="A24" i="11"/>
  <c r="A28" i="11"/>
  <c r="A32" i="11"/>
  <c r="A25" i="11"/>
  <c r="A5" i="11"/>
  <c r="A9" i="11"/>
  <c r="A13" i="11"/>
  <c r="A17" i="11"/>
  <c r="A21" i="11"/>
  <c r="A29" i="11"/>
  <c r="A33" i="11"/>
  <c r="A55" i="10"/>
  <c r="A63" i="10"/>
  <c r="A71" i="10"/>
  <c r="A79" i="10"/>
  <c r="A87" i="10"/>
  <c r="A95" i="10"/>
  <c r="A103" i="10"/>
  <c r="A111" i="10"/>
  <c r="A119" i="10"/>
  <c r="A127" i="10"/>
  <c r="A135" i="10"/>
  <c r="A143" i="10"/>
  <c r="A151" i="10"/>
  <c r="A159" i="10"/>
  <c r="A167" i="10"/>
  <c r="A175" i="10"/>
  <c r="A183" i="10"/>
  <c r="A191" i="10"/>
  <c r="A199" i="10"/>
  <c r="A207" i="10"/>
  <c r="A215" i="10"/>
  <c r="A223" i="10"/>
  <c r="A231" i="10"/>
  <c r="A239" i="10"/>
  <c r="A247" i="10"/>
  <c r="A255" i="10"/>
  <c r="A263" i="10"/>
  <c r="A271" i="10"/>
  <c r="A279" i="10"/>
  <c r="A287" i="10"/>
  <c r="A295" i="10"/>
  <c r="A303" i="10"/>
  <c r="A311" i="10"/>
  <c r="A319" i="10"/>
  <c r="A327" i="10"/>
  <c r="A335" i="10"/>
  <c r="A343" i="10"/>
  <c r="A351" i="10"/>
  <c r="A352" i="10"/>
  <c r="A48" i="10"/>
  <c r="A56" i="10"/>
  <c r="A64" i="10"/>
  <c r="A72" i="10"/>
  <c r="A80" i="10"/>
  <c r="A88" i="10"/>
  <c r="A96" i="10"/>
  <c r="A104" i="10"/>
  <c r="A112" i="10"/>
  <c r="A120" i="10"/>
  <c r="A128" i="10"/>
  <c r="A136" i="10"/>
  <c r="A144" i="10"/>
  <c r="A152" i="10"/>
  <c r="A160" i="10"/>
  <c r="A168" i="10"/>
  <c r="A176" i="10"/>
  <c r="A184" i="10"/>
  <c r="A192" i="10"/>
  <c r="A200" i="10"/>
  <c r="A208" i="10"/>
  <c r="A216" i="10"/>
  <c r="A224" i="10"/>
  <c r="A232" i="10"/>
  <c r="A240" i="10"/>
  <c r="A248" i="10"/>
  <c r="A256" i="10"/>
  <c r="A264" i="10"/>
  <c r="A272" i="10"/>
  <c r="A280" i="10"/>
  <c r="A288" i="10"/>
  <c r="A296" i="10"/>
  <c r="A304" i="10"/>
  <c r="A312" i="10"/>
  <c r="A320" i="10"/>
  <c r="A328" i="10"/>
  <c r="A336" i="10"/>
  <c r="A344" i="10"/>
  <c r="A182" i="10"/>
  <c r="A353" i="10"/>
  <c r="A49" i="10"/>
  <c r="A57" i="10"/>
  <c r="A65" i="10"/>
  <c r="A73" i="10"/>
  <c r="A81" i="10"/>
  <c r="A89" i="10"/>
  <c r="A97" i="10"/>
  <c r="A105" i="10"/>
  <c r="A113" i="10"/>
  <c r="A121" i="10"/>
  <c r="A129" i="10"/>
  <c r="A137" i="10"/>
  <c r="A145" i="10"/>
  <c r="A153" i="10"/>
  <c r="A161" i="10"/>
  <c r="A169" i="10"/>
  <c r="A177" i="10"/>
  <c r="A185" i="10"/>
  <c r="A193" i="10"/>
  <c r="A201" i="10"/>
  <c r="A209" i="10"/>
  <c r="A217" i="10"/>
  <c r="A225" i="10"/>
  <c r="A233" i="10"/>
  <c r="A241" i="10"/>
  <c r="A249" i="10"/>
  <c r="A257" i="10"/>
  <c r="A265" i="10"/>
  <c r="A273" i="10"/>
  <c r="A281" i="10"/>
  <c r="A289" i="10"/>
  <c r="A297" i="10"/>
  <c r="A305" i="10"/>
  <c r="A313" i="10"/>
  <c r="A321" i="10"/>
  <c r="A329" i="10"/>
  <c r="A337" i="10"/>
  <c r="A345" i="10"/>
  <c r="A354" i="10"/>
  <c r="A50" i="10"/>
  <c r="A58" i="10"/>
  <c r="A66" i="10"/>
  <c r="A74" i="10"/>
  <c r="A82" i="10"/>
  <c r="A90" i="10"/>
  <c r="A98" i="10"/>
  <c r="A106" i="10"/>
  <c r="A114" i="10"/>
  <c r="A122" i="10"/>
  <c r="A130" i="10"/>
  <c r="A138" i="10"/>
  <c r="A146" i="10"/>
  <c r="A154" i="10"/>
  <c r="A162" i="10"/>
  <c r="A170" i="10"/>
  <c r="A178" i="10"/>
  <c r="A186" i="10"/>
  <c r="A194" i="10"/>
  <c r="A202" i="10"/>
  <c r="A210" i="10"/>
  <c r="A218" i="10"/>
  <c r="A226" i="10"/>
  <c r="A234" i="10"/>
  <c r="A242" i="10"/>
  <c r="A250" i="10"/>
  <c r="A258" i="10"/>
  <c r="A266" i="10"/>
  <c r="A274" i="10"/>
  <c r="A282" i="10"/>
  <c r="A290" i="10"/>
  <c r="A298" i="10"/>
  <c r="A306" i="10"/>
  <c r="A314" i="10"/>
  <c r="A322" i="10"/>
  <c r="A330" i="10"/>
  <c r="A338" i="10"/>
  <c r="A346" i="10"/>
  <c r="A166" i="10"/>
  <c r="A355" i="10"/>
  <c r="A51" i="10"/>
  <c r="A59" i="10"/>
  <c r="A67" i="10"/>
  <c r="A75" i="10"/>
  <c r="A83" i="10"/>
  <c r="A91" i="10"/>
  <c r="A99" i="10"/>
  <c r="A107" i="10"/>
  <c r="A115" i="10"/>
  <c r="A123" i="10"/>
  <c r="A131" i="10"/>
  <c r="A139" i="10"/>
  <c r="A147" i="10"/>
  <c r="A155" i="10"/>
  <c r="A163" i="10"/>
  <c r="A171" i="10"/>
  <c r="A179" i="10"/>
  <c r="A187" i="10"/>
  <c r="A195" i="10"/>
  <c r="A203" i="10"/>
  <c r="A211" i="10"/>
  <c r="A219" i="10"/>
  <c r="A227" i="10"/>
  <c r="A235" i="10"/>
  <c r="A243" i="10"/>
  <c r="A251" i="10"/>
  <c r="A259" i="10"/>
  <c r="A267" i="10"/>
  <c r="A275" i="10"/>
  <c r="A283" i="10"/>
  <c r="A291" i="10"/>
  <c r="A299" i="10"/>
  <c r="A307" i="10"/>
  <c r="A315" i="10"/>
  <c r="A323" i="10"/>
  <c r="A331" i="10"/>
  <c r="A339" i="10"/>
  <c r="A347" i="10"/>
  <c r="A52" i="10"/>
  <c r="A60" i="10"/>
  <c r="A68" i="10"/>
  <c r="A76" i="10"/>
  <c r="A84" i="10"/>
  <c r="A92" i="10"/>
  <c r="A100" i="10"/>
  <c r="A108" i="10"/>
  <c r="A116" i="10"/>
  <c r="A124" i="10"/>
  <c r="A132" i="10"/>
  <c r="A140" i="10"/>
  <c r="A148" i="10"/>
  <c r="A156" i="10"/>
  <c r="A164" i="10"/>
  <c r="A172" i="10"/>
  <c r="A180" i="10"/>
  <c r="A188" i="10"/>
  <c r="A196" i="10"/>
  <c r="A204" i="10"/>
  <c r="A212" i="10"/>
  <c r="A220" i="10"/>
  <c r="A228" i="10"/>
  <c r="A236" i="10"/>
  <c r="A244" i="10"/>
  <c r="A252" i="10"/>
  <c r="A260" i="10"/>
  <c r="A268" i="10"/>
  <c r="A276" i="10"/>
  <c r="A284" i="10"/>
  <c r="A292" i="10"/>
  <c r="A300" i="10"/>
  <c r="A308" i="10"/>
  <c r="A316" i="10"/>
  <c r="A324" i="10"/>
  <c r="A332" i="10"/>
  <c r="A340" i="10"/>
  <c r="A348" i="10"/>
  <c r="A78" i="10"/>
  <c r="A118" i="10"/>
  <c r="A142" i="10"/>
  <c r="A158" i="10"/>
  <c r="A190" i="10"/>
  <c r="A206" i="10"/>
  <c r="A222" i="10"/>
  <c r="A238" i="10"/>
  <c r="A254" i="10"/>
  <c r="A278" i="10"/>
  <c r="A294" i="10"/>
  <c r="A310" i="10"/>
  <c r="A318" i="10"/>
  <c r="A334" i="10"/>
  <c r="A350" i="10"/>
  <c r="A53" i="10"/>
  <c r="A61" i="10"/>
  <c r="A69" i="10"/>
  <c r="A77" i="10"/>
  <c r="A85" i="10"/>
  <c r="A93" i="10"/>
  <c r="A101" i="10"/>
  <c r="A109" i="10"/>
  <c r="A117" i="10"/>
  <c r="A125" i="10"/>
  <c r="A133" i="10"/>
  <c r="A141" i="10"/>
  <c r="A149" i="10"/>
  <c r="A157" i="10"/>
  <c r="A165" i="10"/>
  <c r="A173" i="10"/>
  <c r="A181" i="10"/>
  <c r="A189" i="10"/>
  <c r="A197" i="10"/>
  <c r="A205" i="10"/>
  <c r="A213" i="10"/>
  <c r="A221" i="10"/>
  <c r="A229" i="10"/>
  <c r="A237" i="10"/>
  <c r="A245" i="10"/>
  <c r="A253" i="10"/>
  <c r="A261" i="10"/>
  <c r="A269" i="10"/>
  <c r="A277" i="10"/>
  <c r="A285" i="10"/>
  <c r="A293" i="10"/>
  <c r="A301" i="10"/>
  <c r="A309" i="10"/>
  <c r="A317" i="10"/>
  <c r="A325" i="10"/>
  <c r="A333" i="10"/>
  <c r="A341" i="10"/>
  <c r="A349" i="10"/>
  <c r="A54" i="10"/>
  <c r="A62" i="10"/>
  <c r="A70" i="10"/>
  <c r="A86" i="10"/>
  <c r="A94" i="10"/>
  <c r="A102" i="10"/>
  <c r="A110" i="10"/>
  <c r="A126" i="10"/>
  <c r="A134" i="10"/>
  <c r="A150" i="10"/>
  <c r="A174" i="10"/>
  <c r="A198" i="10"/>
  <c r="A214" i="10"/>
  <c r="A230" i="10"/>
  <c r="A246" i="10"/>
  <c r="A262" i="10"/>
  <c r="A270" i="10"/>
  <c r="A286" i="10"/>
  <c r="A302" i="10"/>
  <c r="A326" i="10"/>
  <c r="A342" i="10"/>
  <c r="A6" i="12"/>
  <c r="A3" i="12"/>
  <c r="A2" i="12"/>
  <c r="A5" i="12"/>
  <c r="A13" i="12"/>
  <c r="A4" i="12"/>
  <c r="A14" i="12"/>
  <c r="A10" i="12"/>
  <c r="A11" i="12"/>
  <c r="A12" i="12"/>
  <c r="A7" i="12"/>
  <c r="A15" i="12"/>
  <c r="A19" i="12"/>
  <c r="A8" i="12"/>
  <c r="A16" i="12"/>
  <c r="A9" i="12"/>
  <c r="A18" i="12"/>
  <c r="A20" i="12"/>
  <c r="A17" i="12"/>
  <c r="A6" i="10"/>
  <c r="A14" i="10"/>
  <c r="A22" i="10"/>
  <c r="A30" i="10"/>
  <c r="A38" i="10"/>
  <c r="A46" i="10"/>
  <c r="A31" i="10"/>
  <c r="A47" i="10"/>
  <c r="A33" i="10"/>
  <c r="A18" i="10"/>
  <c r="A42" i="10"/>
  <c r="A35" i="10"/>
  <c r="A20" i="10"/>
  <c r="A44" i="10"/>
  <c r="A45" i="10"/>
  <c r="A7" i="10"/>
  <c r="A15" i="10"/>
  <c r="A23" i="10"/>
  <c r="A39" i="10"/>
  <c r="A17" i="10"/>
  <c r="A10" i="10"/>
  <c r="A11" i="10"/>
  <c r="A43" i="10"/>
  <c r="A36" i="10"/>
  <c r="A21" i="10"/>
  <c r="A8" i="10"/>
  <c r="A16" i="10"/>
  <c r="A24" i="10"/>
  <c r="A32" i="10"/>
  <c r="A40" i="10"/>
  <c r="A41" i="10"/>
  <c r="A34" i="10"/>
  <c r="A19" i="10"/>
  <c r="A28" i="10"/>
  <c r="A13" i="10"/>
  <c r="A9" i="10"/>
  <c r="A25" i="10"/>
  <c r="A26" i="10"/>
  <c r="A27" i="10"/>
  <c r="A12" i="10"/>
  <c r="A29" i="10"/>
  <c r="A37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D349898-52A0-4961-B4FB-32397B9EB086}" keepAlive="1" name="Forespørgsel - FKP Delformål_til_hp" description="Forbindelse til forespørgslen 'FKP Delformål_til_hp' i projektmappen." type="5" refreshedVersion="7" background="1" saveData="1">
    <dbPr connection="Provider=Microsoft.Mashup.OleDb.1;Data Source=$Workbook$;Location=&quot;FKP Delformål_til_hp&quot;;Extended Properties=&quot;&quot;" command="SELECT * FROM [FKP Delformål_til_hp]"/>
  </connection>
  <connection id="2" xr16:uid="{00000000-0015-0000-FFFF-FFFF00000000}" odcFile="C:\Users\xufmpoeh\Documents\Datakilder\xufm_ldv  NS_Postering.odc" keepAlive="1" name="xufm_ldv  NS_Postering" description="Kube der indeholder posteringer fra Navision, der kan analyseres på Budget og finansposter og det er muligt at se data på posteringsniveau via drillthrough.  version 20201127" type="5" refreshedVersion="6" background="1">
    <dbPr connection="Provider=MSOLAP.5;Integrated Security=SSPI;Persist Security Info=True;Initial Catalog=XUFM_LDV;Data Source=xufm_ldv;MDX Compatibility=1;Safety Options=2;MDX Missing Member Mode=Error;Update Isolation Level=2" command="NS_Postering" commandType="1"/>
    <olapPr sendLocale="1" rowDrillCount="1000"/>
  </connection>
</connections>
</file>

<file path=xl/sharedStrings.xml><?xml version="1.0" encoding="utf-8"?>
<sst xmlns="http://schemas.openxmlformats.org/spreadsheetml/2006/main" count="2610" uniqueCount="2117">
  <si>
    <t>Beløb</t>
  </si>
  <si>
    <t>Institutionsnr.</t>
  </si>
  <si>
    <t xml:space="preserve">Henvendelse til Uddannelses- og Forskningsstyrelsen omkring skabelonen kan rettes via adressen </t>
  </si>
  <si>
    <t>faelleskontoplan@ufm.dk</t>
  </si>
  <si>
    <t>Hovedformål</t>
  </si>
  <si>
    <t>Status</t>
  </si>
  <si>
    <t>Indfasning</t>
  </si>
  <si>
    <t>101408</t>
  </si>
  <si>
    <t>Maskinmesterskolen København</t>
  </si>
  <si>
    <t>101429</t>
  </si>
  <si>
    <t>Skoleskibet Georg Stage</t>
  </si>
  <si>
    <t>101430</t>
  </si>
  <si>
    <t>Skoleskibet 'Danmark'</t>
  </si>
  <si>
    <t>101530</t>
  </si>
  <si>
    <t>IT-Universitetet i København</t>
  </si>
  <si>
    <t>101582</t>
  </si>
  <si>
    <t>Københavns Universitet</t>
  </si>
  <si>
    <t>101604</t>
  </si>
  <si>
    <t>Københavns Erhvervsakademi (KEA)</t>
  </si>
  <si>
    <t>101605</t>
  </si>
  <si>
    <t>Erhvervsakademiet Copenhagen Business Academy</t>
  </si>
  <si>
    <t>147406</t>
  </si>
  <si>
    <t>Copenhagen Business School - Handelshøjskolen</t>
  </si>
  <si>
    <t>173405</t>
  </si>
  <si>
    <t>Danmarks Tekniske Universitet</t>
  </si>
  <si>
    <t>219417</t>
  </si>
  <si>
    <t>Københavns Professionshøjskole</t>
  </si>
  <si>
    <t>259404</t>
  </si>
  <si>
    <t>Zealand Sjællands Erhvervsakademi</t>
  </si>
  <si>
    <t>265407</t>
  </si>
  <si>
    <t>Roskilde Universitet</t>
  </si>
  <si>
    <t>280299</t>
  </si>
  <si>
    <t>Det Kongelige Akademi - Arkitektur, Design, Konservering</t>
  </si>
  <si>
    <t>280938</t>
  </si>
  <si>
    <t>MARTEC - Maritime and Polytechnic University College</t>
  </si>
  <si>
    <t>340401</t>
  </si>
  <si>
    <t>Professionshøjskolen Absalon</t>
  </si>
  <si>
    <t>427402</t>
  </si>
  <si>
    <t>Den Frie Lærerskole</t>
  </si>
  <si>
    <t>443401</t>
  </si>
  <si>
    <t>Marstal Navigationsskole</t>
  </si>
  <si>
    <t>461437</t>
  </si>
  <si>
    <t>Syddansk Universitet</t>
  </si>
  <si>
    <t>479403</t>
  </si>
  <si>
    <t>Svendborg Søfartsskole</t>
  </si>
  <si>
    <t>479412</t>
  </si>
  <si>
    <t>Svendborg International Maritime Academy, SIMAC</t>
  </si>
  <si>
    <t>561423</t>
  </si>
  <si>
    <t>Professionshøjskolen UC Syddanmark</t>
  </si>
  <si>
    <t>561427</t>
  </si>
  <si>
    <t>Erhvervsakademi SydVest</t>
  </si>
  <si>
    <t>607403</t>
  </si>
  <si>
    <t>Fredericia Maskinmesterskole</t>
  </si>
  <si>
    <t>621408</t>
  </si>
  <si>
    <t>Designskolen Kolding</t>
  </si>
  <si>
    <t>621413</t>
  </si>
  <si>
    <t>IBA Erhvervsakademi Kolding</t>
  </si>
  <si>
    <t>630401</t>
  </si>
  <si>
    <t>UCL Erhvervsakademi og Professionshøjskole</t>
  </si>
  <si>
    <t>657418</t>
  </si>
  <si>
    <t>Erhvervsakademi MidtVest</t>
  </si>
  <si>
    <t>730401</t>
  </si>
  <si>
    <t>Erhvervsakademi Dania</t>
  </si>
  <si>
    <t>751405</t>
  </si>
  <si>
    <t>Aarhus Maskinmesterskole</t>
  </si>
  <si>
    <t>751426</t>
  </si>
  <si>
    <t>Arkitektskolen Aarhus</t>
  </si>
  <si>
    <t>751465</t>
  </si>
  <si>
    <t>Aarhus Universitet</t>
  </si>
  <si>
    <t>751468</t>
  </si>
  <si>
    <t>Danmarks Medie- og Journalisthøjskole</t>
  </si>
  <si>
    <t>751470</t>
  </si>
  <si>
    <t>Erhvervsakademi Aarhus</t>
  </si>
  <si>
    <t>791413</t>
  </si>
  <si>
    <t>Professionshøjskolen VIA University College</t>
  </si>
  <si>
    <t>851446</t>
  </si>
  <si>
    <t>Aalborg Universitet</t>
  </si>
  <si>
    <t>851454</t>
  </si>
  <si>
    <t>Professionshøjskolen University College Nordjylland</t>
  </si>
  <si>
    <t>Institutionsnavn</t>
  </si>
  <si>
    <t>Intet institutionsnavn</t>
  </si>
  <si>
    <t>Udviklingsomk.</t>
  </si>
  <si>
    <t>Kommentar</t>
  </si>
  <si>
    <t>Delformålsnr.</t>
  </si>
  <si>
    <t>Institution:</t>
  </si>
  <si>
    <t>Blank - udfyld på "Info"-fanen</t>
  </si>
  <si>
    <t xml:space="preserve">
Status</t>
  </si>
  <si>
    <t>Beskrivelse</t>
  </si>
  <si>
    <t>Institutionsnummer:</t>
  </si>
  <si>
    <t xml:space="preserve"> </t>
  </si>
  <si>
    <t>Censorformandsskaber</t>
  </si>
  <si>
    <t>Administration af udlæg</t>
  </si>
  <si>
    <t>Administrative fællesskaber</t>
  </si>
  <si>
    <t>Kantiner &amp; Cafeer</t>
  </si>
  <si>
    <t>Lejeindtægter</t>
  </si>
  <si>
    <t xml:space="preserve">Tab ved salg af ejendomme </t>
  </si>
  <si>
    <t>Neutralisering af donationsafskrivninger</t>
  </si>
  <si>
    <t>Tab på værdipapirer</t>
  </si>
  <si>
    <t>Vælg fra rulleliste</t>
  </si>
  <si>
    <t>Justering af omkostningsbasen - HF1</t>
  </si>
  <si>
    <t>Justering af omkostningsbasen - HF2</t>
  </si>
  <si>
    <t>Justering af omkostningsbasen HF3</t>
  </si>
  <si>
    <t>Justering af omkostningsbasen - HF4</t>
  </si>
  <si>
    <t>Justering af omkostningsbasen - HF5</t>
  </si>
  <si>
    <t>Justering af omkostningsbasen - HF6</t>
  </si>
  <si>
    <t>Justering af omkostningsbasen - HF7</t>
  </si>
  <si>
    <t>Uddannelse</t>
  </si>
  <si>
    <t>Forskning</t>
  </si>
  <si>
    <t>Formidling</t>
  </si>
  <si>
    <t>Myndighedsbetjening</t>
  </si>
  <si>
    <t>Boligformål</t>
  </si>
  <si>
    <t>GFO</t>
  </si>
  <si>
    <t>BYG</t>
  </si>
  <si>
    <t>Beløb fra formålsregnskabet</t>
  </si>
  <si>
    <t>Delformål</t>
  </si>
  <si>
    <t>Delformål_Navn</t>
  </si>
  <si>
    <t>3D Digital Artist (privat udd.)</t>
  </si>
  <si>
    <t>Grundlæggende maritim uddannelse</t>
  </si>
  <si>
    <t>Skibsassistent med metaluddannelse</t>
  </si>
  <si>
    <t>Kystskipper og fiskeskipper af 3.grad</t>
  </si>
  <si>
    <t>Sætteskipper og fiskeskipper af 1.grad</t>
  </si>
  <si>
    <t>Erhvervsfisker</t>
  </si>
  <si>
    <t>Færgenavigatør</t>
  </si>
  <si>
    <t>Sætteskipper</t>
  </si>
  <si>
    <t>Fiskeskipper af 3. grad</t>
  </si>
  <si>
    <t>Fiskeskipper af 1. grad</t>
  </si>
  <si>
    <t>Maritimt forberedelseskursus</t>
  </si>
  <si>
    <t>Digital design og interaktive teknologier, kand.2år</t>
  </si>
  <si>
    <t>International virksomhedskommunikation, sproglig og kulturel formidling, bach.</t>
  </si>
  <si>
    <t>International virksomhedskommunikation i 2 fremmedsprog, bach.</t>
  </si>
  <si>
    <t>Softwareteknologi, ing.bach.</t>
  </si>
  <si>
    <t>International erhvervsøkonomi med fremmedsprog, bach.</t>
  </si>
  <si>
    <t>Business, Asian Language and Culture, bach.</t>
  </si>
  <si>
    <t>Lingvistik, bach.</t>
  </si>
  <si>
    <t>Arabisk- og islamstudier, bach.</t>
  </si>
  <si>
    <t>Arabisk- og islamstudier, kand.2år</t>
  </si>
  <si>
    <t>Spansk og spanskamerikansk sprog, litteratur og kultur, bach.</t>
  </si>
  <si>
    <t>Journalistik, cand.mag.2år</t>
  </si>
  <si>
    <t>Spansk og latinamerikansk sprog og kultur, bach.</t>
  </si>
  <si>
    <t>Biokemi, bach.</t>
  </si>
  <si>
    <t>Engineering (Sustainable Fisheries and Aquaculture), civilingeniør 2år</t>
  </si>
  <si>
    <t>Biomedicinsk teknik, kand.2år</t>
  </si>
  <si>
    <t>Molekylærbiologi, kand.2år</t>
  </si>
  <si>
    <t>Audiologi, bach.</t>
  </si>
  <si>
    <t>Audiologi, kand.2år</t>
  </si>
  <si>
    <t>Brasilianske studier, bach.</t>
  </si>
  <si>
    <t>Østeuropastudier, kand.2år</t>
  </si>
  <si>
    <t>Erhvervsøkonomi-virksomhedskommunikation, kand.2år</t>
  </si>
  <si>
    <t>Statskundskab, bach.</t>
  </si>
  <si>
    <t>Politik og administration, kand.2år</t>
  </si>
  <si>
    <t>HA(kom.) erhvervsøkonomi-virksomhedskommunikation, bach.</t>
  </si>
  <si>
    <t>Marketing and management communication, bach.</t>
  </si>
  <si>
    <t>Klassisk filologi, bach.</t>
  </si>
  <si>
    <t>Græsk, klassisk, bach.</t>
  </si>
  <si>
    <t>Latin, bach.</t>
  </si>
  <si>
    <t>Oldtidskundskab, bach.</t>
  </si>
  <si>
    <t>Oplevelsesdesign, kand.2år</t>
  </si>
  <si>
    <t>Digital design, bach.</t>
  </si>
  <si>
    <t>Digital design, kand.2år</t>
  </si>
  <si>
    <t>Interaktive digitale medier, kand.2år</t>
  </si>
  <si>
    <t>It-produktudvikling, bach.</t>
  </si>
  <si>
    <t>Informationsvidenskab, bach.</t>
  </si>
  <si>
    <t>Digitalisering og applikationsudvikling, kand.2år</t>
  </si>
  <si>
    <t>Software, ing.bach.</t>
  </si>
  <si>
    <t>Software, civilingeniør 2år</t>
  </si>
  <si>
    <t>Elektroteknologi, ing.bach.</t>
  </si>
  <si>
    <t>Produkt- og designpsykologi, ing.bach.</t>
  </si>
  <si>
    <t>Produktion og konstruktion, ing.bach.</t>
  </si>
  <si>
    <t>Produktion, kand.2år</t>
  </si>
  <si>
    <t>By-, energi- og miljøplanlægning, ing.bach.</t>
  </si>
  <si>
    <t>Kemi, kand.2år</t>
  </si>
  <si>
    <t>Didaktik, dansk, kand.2år</t>
  </si>
  <si>
    <t>Didaktik, matematik, kand.2år</t>
  </si>
  <si>
    <t>Didaktik, materiel kultur, kand.2år</t>
  </si>
  <si>
    <t>Didaktik, musikpædagogik, kand.2år</t>
  </si>
  <si>
    <t>Moderne kultur, kand.2år</t>
  </si>
  <si>
    <t>Cognitive Semiotics, kand.2år</t>
  </si>
  <si>
    <t>Urban Studies, kand.2år</t>
  </si>
  <si>
    <t>Kuratering, master</t>
  </si>
  <si>
    <t>Cyber Security, civilingeniør 2år</t>
  </si>
  <si>
    <t>Software Engineering, civilingeniør 2år</t>
  </si>
  <si>
    <t>Economics and Business Administration - General Management and Analytics, kand.2år</t>
  </si>
  <si>
    <t>Cognitive Science, kand.2år</t>
  </si>
  <si>
    <t>Kvantitativ biologi og sygdomsmodellering, ingeniør bach.</t>
  </si>
  <si>
    <t>Virksomhedskommunikation, kand.2år</t>
  </si>
  <si>
    <t>Corporate Communication, kand.2år</t>
  </si>
  <si>
    <t>Webkommunikation, kand.2år</t>
  </si>
  <si>
    <t>Information Technology in IT, Communication and Organisation, kand.2år</t>
  </si>
  <si>
    <t>Informationsvidenskab og kulturformidling, kand.2år</t>
  </si>
  <si>
    <t>Information Science and Cultural Communication, kand.2år</t>
  </si>
  <si>
    <t>HA almen erhvervsøkonomi, bach.</t>
  </si>
  <si>
    <t>Economics and Business Administration, bach.</t>
  </si>
  <si>
    <t>Erhvervsøkonomi, kand.2år</t>
  </si>
  <si>
    <t>Politik og international forvaltning, kand.2år</t>
  </si>
  <si>
    <t>International Public Administration and Politics, kand.2år</t>
  </si>
  <si>
    <t>Globale studier, kand.2år</t>
  </si>
  <si>
    <t>Global Studies, kand.2år</t>
  </si>
  <si>
    <t>Antropologi, kand.2år</t>
  </si>
  <si>
    <t>Anthropology, kand.2år</t>
  </si>
  <si>
    <t>Film- og medievidenskab, kand.2år</t>
  </si>
  <si>
    <t>Film- and Media Studies, kand.2år</t>
  </si>
  <si>
    <t>Social Entrepreneurship and Management, kand.2år</t>
  </si>
  <si>
    <t>Virksomhedsledelse, kand.2år</t>
  </si>
  <si>
    <t>Business Administration and Leadership, kand.2år</t>
  </si>
  <si>
    <t>Økonomi, kand.2år</t>
  </si>
  <si>
    <t>Economics, kand.2år</t>
  </si>
  <si>
    <t>Jura, kand.2år</t>
  </si>
  <si>
    <t>Statskundskab, kand.2år</t>
  </si>
  <si>
    <t>Political Science, kand.2år</t>
  </si>
  <si>
    <t>Sociale interventionsstudier, kand.2år</t>
  </si>
  <si>
    <t>Internationale udviklingsstudier, kand.2år</t>
  </si>
  <si>
    <t>International Development Studies, kand.2år</t>
  </si>
  <si>
    <t>Kultur- og sprogmødestudier, kand.2år</t>
  </si>
  <si>
    <t>Cultural Encounters and Communication Studies, kand.2år</t>
  </si>
  <si>
    <t>Mekanik og produktion, ing.bach.</t>
  </si>
  <si>
    <t>Arkæologi, bach.</t>
  </si>
  <si>
    <t>Energi management (overbygning), prof.bach.</t>
  </si>
  <si>
    <t>Virksomhedsstudier, kand.2år</t>
  </si>
  <si>
    <t>Engelsk, kand.2år</t>
  </si>
  <si>
    <t>English, kand.2år</t>
  </si>
  <si>
    <t>Bioteknologi, ing.prof.bach.</t>
  </si>
  <si>
    <t>Biotechnology, ing.prof.bach.</t>
  </si>
  <si>
    <t>Datalogi, kand.2år</t>
  </si>
  <si>
    <t>Computer Science, kand.2år</t>
  </si>
  <si>
    <t>Molecular Biology, kand.2år</t>
  </si>
  <si>
    <t>Chemistry, kand.2år</t>
  </si>
  <si>
    <t>Folkesundhedsvidenskab, kand.2år</t>
  </si>
  <si>
    <t>Public Health, kand.2år</t>
  </si>
  <si>
    <t>Kemi og bioteknologi, ing.bach.</t>
  </si>
  <si>
    <t>Chemistry-biotechnology, ing.bach.</t>
  </si>
  <si>
    <t>Robotteknologi, ing.bach.</t>
  </si>
  <si>
    <t>Robot Systems, ing.bach.</t>
  </si>
  <si>
    <t>Matematik, kand.2år</t>
  </si>
  <si>
    <t>Mathematics, kand.2år</t>
  </si>
  <si>
    <t>Fysik, kand.2år</t>
  </si>
  <si>
    <t>Physics, kand.2år</t>
  </si>
  <si>
    <t>Matematik-økonomi, kand.2år</t>
  </si>
  <si>
    <t>Mathematics-Economics, kand.2år</t>
  </si>
  <si>
    <t>Biologi, kand.2år</t>
  </si>
  <si>
    <t>Energi og Miljø, diplomuddannelse</t>
  </si>
  <si>
    <t>Klassisk filologi, kand.2år</t>
  </si>
  <si>
    <t>Biology, kand.2år</t>
  </si>
  <si>
    <t>Lingvistik, kand.2år</t>
  </si>
  <si>
    <t>Linguistics, kand.2år</t>
  </si>
  <si>
    <t>Molecular Biomedicine, kand.2år</t>
  </si>
  <si>
    <t>Kommunikation, kand.2år</t>
  </si>
  <si>
    <t>Informationsvidenskab, kand.2år</t>
  </si>
  <si>
    <t>Information Science, kand.2år</t>
  </si>
  <si>
    <t>Jordbrug (overbygning), prof.bach.</t>
  </si>
  <si>
    <t>Nature and Agricultural Management (overbygning), prof.bach.</t>
  </si>
  <si>
    <t>Miljøbiologi, kand.2år</t>
  </si>
  <si>
    <t>Environmental Biology, kand.2år</t>
  </si>
  <si>
    <t>EU-studier, kand.2år</t>
  </si>
  <si>
    <t>Geografi/Geografi og geoinformatik, kand.2år</t>
  </si>
  <si>
    <t>Geography/Geography and Geoinformatics, kand.2år</t>
  </si>
  <si>
    <t>Erhvervsøkonomi, bach.</t>
  </si>
  <si>
    <t>Akademiuddannelse i VVS-installation</t>
  </si>
  <si>
    <t>Interkulturelle markedsstudier, kand.2år</t>
  </si>
  <si>
    <t>Hovedpinesygdomme, master</t>
  </si>
  <si>
    <t>Globale områdestudier, kand. 2 år</t>
  </si>
  <si>
    <t>Designledelse, diplomuddannelse</t>
  </si>
  <si>
    <t>Media Arts Cultures, kand.2år</t>
  </si>
  <si>
    <t>Akademiuddannelse i hygiejne og rengøringsteknik</t>
  </si>
  <si>
    <t>Gæstestuderende</t>
  </si>
  <si>
    <t>Operations Management, civilingeniør 2år</t>
  </si>
  <si>
    <t>Kommunikation og digitale medier, bach.</t>
  </si>
  <si>
    <t>Audiologopædi, kand.2år</t>
  </si>
  <si>
    <t>Kultur og kulturformidling, kand.2år</t>
  </si>
  <si>
    <t>Kunsthistorie, bach.</t>
  </si>
  <si>
    <t>Datalogi, bach.</t>
  </si>
  <si>
    <t>Audiologopædi, bach.</t>
  </si>
  <si>
    <t>Ruslandstudier, bach.</t>
  </si>
  <si>
    <t>Akademiuddannelse i Miljøteknologi</t>
  </si>
  <si>
    <t>Engineering (General Engineering), ing.bach.</t>
  </si>
  <si>
    <t>Østeuropastudier, bach.</t>
  </si>
  <si>
    <t>Forretningsudvikling, ing.prof.bach.</t>
  </si>
  <si>
    <t>Business Administration and Data Science, kand.2år</t>
  </si>
  <si>
    <t>Miljøkemi og forvaltning, AO</t>
  </si>
  <si>
    <t>Klimatilpasning, AO</t>
  </si>
  <si>
    <t>Teknisk videnskab (ingeniørvidenskab), bach.</t>
  </si>
  <si>
    <t>Kognitions- og datavidenskab, bach.</t>
  </si>
  <si>
    <t>Mechanical Engineering, bach.</t>
  </si>
  <si>
    <t>Mechanical Engineering, civilingeniør 2år</t>
  </si>
  <si>
    <t>Data stewardship, AO</t>
  </si>
  <si>
    <t>Business, Asian Language and Culture - Japanese, bach.</t>
  </si>
  <si>
    <t>Quantum Information Science, kand.2år</t>
  </si>
  <si>
    <t>Kulturforståelse, kand.2år</t>
  </si>
  <si>
    <t>Population Studies, kand.2år</t>
  </si>
  <si>
    <t>Natur og jordbrugsproduktion, prof.bach.</t>
  </si>
  <si>
    <t>Kognitiv semiotik, kand.2år</t>
  </si>
  <si>
    <t>Economics and Business Administration in Finance and Strategic Management, kand.2år</t>
  </si>
  <si>
    <t>Economics and Business Administration in Strategy, Organization and Leadership, kand.2år</t>
  </si>
  <si>
    <t>Economics and Business Administration in Supply Chain Management, kand.2år</t>
  </si>
  <si>
    <t>Economics and Business Administration in Accounting, Strategy and Control, kand.2år</t>
  </si>
  <si>
    <t>Erhvervsøkonomi i økonomisk markedsføring, kand.2år</t>
  </si>
  <si>
    <t>Erhvervsøkonomi i finansiering og regnskab, kand.2år</t>
  </si>
  <si>
    <t>Economics and Business Administration in Finance and Investments, kand.2år</t>
  </si>
  <si>
    <t>Economics and Business Administration in Management of Innovation and Business Development, kand.2år</t>
  </si>
  <si>
    <t>Economics and Business Administration in Sales Management, kand.2år</t>
  </si>
  <si>
    <t>Economics and Business Administration in People and Business Development, kand.2år</t>
  </si>
  <si>
    <t>International Food Quality and Health, kand.2år</t>
  </si>
  <si>
    <t>Financial controller</t>
  </si>
  <si>
    <t>Akademiuddannelse i skatter og afgifter</t>
  </si>
  <si>
    <t>Akademiuddannelse i socialt arbejde</t>
  </si>
  <si>
    <t>Akademiuddannelse i beskæftigelse</t>
  </si>
  <si>
    <t>Akademiuddannelse i energiteknologi</t>
  </si>
  <si>
    <t>Naturvidenskab una, bach. (RUC)</t>
  </si>
  <si>
    <t>Natural Sciences, bach. (RUC)</t>
  </si>
  <si>
    <t>Humanistisk una, bach. (RUC)</t>
  </si>
  <si>
    <t>Global Humanities, bach. (RUC)</t>
  </si>
  <si>
    <t>Samfundsvidenskab una, bach. (RUC)</t>
  </si>
  <si>
    <t>Social Sciences, bach. (RUC)</t>
  </si>
  <si>
    <t>Akademiuddannelse i kommunikation og formidling</t>
  </si>
  <si>
    <t>Akademiuddannelse i økonomi- og ressourcestyring</t>
  </si>
  <si>
    <t>Akademiuddannelse i ledelse</t>
  </si>
  <si>
    <t>Akademiuddannelse i proces-, laboratorie- og fødevareteknologi</t>
  </si>
  <si>
    <t>Akademiuddannelse i innovation, produkt og produktion</t>
  </si>
  <si>
    <t>Akademiuddannelse i finansiel rådgivning</t>
  </si>
  <si>
    <t>Akademiuddannelse i human ressource</t>
  </si>
  <si>
    <t>Akademiuddannelse i international transport og logistik</t>
  </si>
  <si>
    <t>Akademiuddannelse i offentlig forvaltning og administration</t>
  </si>
  <si>
    <t>Akademiuddannelse i sundhedspraksis</t>
  </si>
  <si>
    <t>Akademiuddannelse i ungdomspædagogik</t>
  </si>
  <si>
    <t>Akademiuddannelse i retail</t>
  </si>
  <si>
    <t>Akademiuddannelse i velfærdsteknologi i praksis</t>
  </si>
  <si>
    <t>Særskilte moduler, akademiuddannelse</t>
  </si>
  <si>
    <t>Akademiuddannelse i naturvejledning</t>
  </si>
  <si>
    <t>Akademiuddannelse i bæredygtighed og grøn omstilling</t>
  </si>
  <si>
    <t>Mellemlange videregående uddannelser, fagspecifikke kurser</t>
  </si>
  <si>
    <t>Lange videregående uddannelser, korte kurser</t>
  </si>
  <si>
    <t>Service og oplevelser, akademiuddannelse</t>
  </si>
  <si>
    <t>Datamatiker</t>
  </si>
  <si>
    <t>Computer Science</t>
  </si>
  <si>
    <t>Laborant</t>
  </si>
  <si>
    <t>Chemical and Biotechnical Science</t>
  </si>
  <si>
    <t>Computerteknologi, bach.</t>
  </si>
  <si>
    <t>Crafts in Glass and Ceramics, prof.bach.</t>
  </si>
  <si>
    <t>Byggekoordinator</t>
  </si>
  <si>
    <t>Kort- og landmålingstekniker</t>
  </si>
  <si>
    <t>Skov- og landskabsingeniør, prof.bach.</t>
  </si>
  <si>
    <t>Skibsteknik og Marin konstruktion, prof.bach</t>
  </si>
  <si>
    <t>Videreuddannelse i odontologisk praksis</t>
  </si>
  <si>
    <t>Globale forretningssystemer, ing.bach.</t>
  </si>
  <si>
    <t>Akademiuddannelse i projektledelse - medie og kommunikionbranchen</t>
  </si>
  <si>
    <t>Akademiuddannelse i kreativitet og design</t>
  </si>
  <si>
    <t>Designer, bach.</t>
  </si>
  <si>
    <t>Designer, kand.2år</t>
  </si>
  <si>
    <t>Tekstildesign, -håndværk og formidling, prof.bach.</t>
  </si>
  <si>
    <t>Global ledelse og design af produktionsnetværk (GMM), ing.prof.bach.</t>
  </si>
  <si>
    <t>Sundhedsadministrativ koordinator</t>
  </si>
  <si>
    <t>Offentlig administration, prof.bach.</t>
  </si>
  <si>
    <t>Administrationsøkonom</t>
  </si>
  <si>
    <t>FIF flygtninge, adgangskursus til videregående uddannelse</t>
  </si>
  <si>
    <t>Socialrådgiver, prof.bach.</t>
  </si>
  <si>
    <t>Installatør</t>
  </si>
  <si>
    <t>Procesteknolog</t>
  </si>
  <si>
    <t>Driftsteknolog offshore</t>
  </si>
  <si>
    <t>Fysioterapi, prof.bach.</t>
  </si>
  <si>
    <t>Ergoterapi, prof.bach.</t>
  </si>
  <si>
    <t>Psykomotorik, prof.bach.</t>
  </si>
  <si>
    <t>Radiograf, prof.bach.</t>
  </si>
  <si>
    <t>Bioanalytiker, prof.bach.</t>
  </si>
  <si>
    <t>Urban landskabsingeniør, prof.bach.</t>
  </si>
  <si>
    <t>El-installatør</t>
  </si>
  <si>
    <t>VVS-installatør</t>
  </si>
  <si>
    <t>Klinisk biomekanik, bach.</t>
  </si>
  <si>
    <t>Sygeplejerske, prof.bach.</t>
  </si>
  <si>
    <t>Sundhedsplejerske</t>
  </si>
  <si>
    <t>Jordemoder, prof.bach.</t>
  </si>
  <si>
    <t>Optometrist, prof.bach.</t>
  </si>
  <si>
    <t>Farmakonom</t>
  </si>
  <si>
    <t>Sygeplejevidenskab, kand.2år</t>
  </si>
  <si>
    <t>Skibsmaskinist</t>
  </si>
  <si>
    <t>Netværk og distribuerede systemer, civilingeniør 2år</t>
  </si>
  <si>
    <t>Skibsfører (uden gymnasial uddannelse)</t>
  </si>
  <si>
    <t>Maskinmester m. eud-baggrund (ledelse-drift), prof.bach.</t>
  </si>
  <si>
    <t>Maritim transport og skibsledelse (seniorofficer), prof.bach.</t>
  </si>
  <si>
    <t>Maskinmester m. gymnasial baggrund (ledelse-drift), prof.bach.</t>
  </si>
  <si>
    <t>Maskinmester, prof.bach.</t>
  </si>
  <si>
    <t>Skibsfører, prof.bach.</t>
  </si>
  <si>
    <t>Maritim transport og skibsledelse (juniorofficer), prof.bach.</t>
  </si>
  <si>
    <t>Miljøteknolog</t>
  </si>
  <si>
    <t>Mekanik, civilingeniør 2år</t>
  </si>
  <si>
    <t>Fødevareteknologi, ing.prof.bach.</t>
  </si>
  <si>
    <t>Elektrisk energiteknologi, ing.prof.bach.</t>
  </si>
  <si>
    <t>Byggeri og infrastruktur, ing.prof.bach.</t>
  </si>
  <si>
    <t>Bygning, ing.prof.bach.</t>
  </si>
  <si>
    <t>Bygningsteknik, ing.prof.bach.</t>
  </si>
  <si>
    <t>Globale forretningssystemer, ing.prof.bach.</t>
  </si>
  <si>
    <t>Elektronik, ing.prof.bach.</t>
  </si>
  <si>
    <t>Elektroteknologi, ing.prof.bach.</t>
  </si>
  <si>
    <t>Civilingenør una, civilingeniør 2år</t>
  </si>
  <si>
    <t>Klinisk biomekanik, kand.2år</t>
  </si>
  <si>
    <t>It og økonomi, ing.prof.bach.</t>
  </si>
  <si>
    <t>It-elektronik, ing.prof.bach.</t>
  </si>
  <si>
    <t>Kemiteknologi, ing.prof.bach.</t>
  </si>
  <si>
    <t>Maskinteknik, ing.prof.bach.</t>
  </si>
  <si>
    <t>Materials Science, ing.prof.bach.</t>
  </si>
  <si>
    <t>Produktion (Produktionsteknik), ing.prof.bach.</t>
  </si>
  <si>
    <t>Softwareteknologi, ing.prof.bach.</t>
  </si>
  <si>
    <t>Kemiteknik og International Business, ing.prof.bach.</t>
  </si>
  <si>
    <t>Mobilitet, Transport og Logistik, ing.prof.bach.</t>
  </si>
  <si>
    <t>Robotteknologi, ing.prof.bach.</t>
  </si>
  <si>
    <t>Nordisk urban planlægning, kand.2år</t>
  </si>
  <si>
    <t>Business analytics, civilingeniør 2år</t>
  </si>
  <si>
    <t>Designteknolog</t>
  </si>
  <si>
    <t>Design, Technology and Business</t>
  </si>
  <si>
    <t>IT-teknolog</t>
  </si>
  <si>
    <t>IT Technology</t>
  </si>
  <si>
    <t>Produktionsteknolog</t>
  </si>
  <si>
    <t>Production Technology</t>
  </si>
  <si>
    <t>Multimediedesigner</t>
  </si>
  <si>
    <t>Multimedia Design</t>
  </si>
  <si>
    <t>Markedsføringsøkonom</t>
  </si>
  <si>
    <t>Marketing Management</t>
  </si>
  <si>
    <t>Adgangseksamen til ingeniøruddannelsen</t>
  </si>
  <si>
    <t>Byggeri og anlæg, ing.prof.bach.</t>
  </si>
  <si>
    <t>Civil Engineering, ing.prof.bach.</t>
  </si>
  <si>
    <t>Klima og forsyningsteknik, ing.prof.bach.</t>
  </si>
  <si>
    <t>Climate and Supply Engineering, ing.prof.bach.</t>
  </si>
  <si>
    <t>Software Technology, ing.prof.bach.</t>
  </si>
  <si>
    <t>Proces og innovation, ing.prof.bach.</t>
  </si>
  <si>
    <t>Fødevaresikkerhed og -kvalitet, ing.prof.bach.</t>
  </si>
  <si>
    <t>Maskinteknologi, ing.prof.bach.</t>
  </si>
  <si>
    <t>Mechanical Engineering, ing.prof.bach.</t>
  </si>
  <si>
    <t>Lyddesign, prof.bach.</t>
  </si>
  <si>
    <t>Business Development Engineer, ing.prof.bach.</t>
  </si>
  <si>
    <t>Arktisk byggeri og infrastruktur, ing.prof.bach.</t>
  </si>
  <si>
    <t>Bygningsdesign, ing.prof.bach.</t>
  </si>
  <si>
    <t>Bæredygtig energiteknik, ing.prof.bach.</t>
  </si>
  <si>
    <t>Global business og teknologi, ing.prof.bach.</t>
  </si>
  <si>
    <t>Global Business Engineering, ing.prof.bach.</t>
  </si>
  <si>
    <t>Teknisk manager offshore (overbygning), prof.bach.</t>
  </si>
  <si>
    <t>Civilingeniør una</t>
  </si>
  <si>
    <t>Agricultural Development, kand.2år</t>
  </si>
  <si>
    <t>Global Management and Manufacturing, ing.prof.bach.</t>
  </si>
  <si>
    <t>Tandplejer</t>
  </si>
  <si>
    <t>Klinisk tandtekniker</t>
  </si>
  <si>
    <t>Tandplejer, prof.bach.</t>
  </si>
  <si>
    <t>Integreret design, ing.prof.bach.</t>
  </si>
  <si>
    <t>Graphic Storytelling, prof.bach.</t>
  </si>
  <si>
    <t>Multiplatform storytelling and production, prof.bach.</t>
  </si>
  <si>
    <t>Folkeskolelærer, prof.bach.</t>
  </si>
  <si>
    <t>Lærer fra Den frie Lærerskole</t>
  </si>
  <si>
    <t>Pædagog, prof.bach.</t>
  </si>
  <si>
    <t>Sustainable Forest and Nature Management, kand.2år</t>
  </si>
  <si>
    <t>Klinisk diætist</t>
  </si>
  <si>
    <t>Fødevareteknologi og -applikation, prof.bach.</t>
  </si>
  <si>
    <t>Ernæring og sundhed, prof.bach.</t>
  </si>
  <si>
    <t>Informationsstudier, bach.</t>
  </si>
  <si>
    <t>Ocean Engineering, civilingeniør 2år</t>
  </si>
  <si>
    <t>Bibliotekar DB</t>
  </si>
  <si>
    <t>It-sikkerhed (overbygning), prof.bach.</t>
  </si>
  <si>
    <t>E-handel (overbygning), prof.bach.</t>
  </si>
  <si>
    <t>Social Data Science, kand.2år</t>
  </si>
  <si>
    <t>Laboratorie- og fødevareteknologi (overbygning), prof.bach.</t>
  </si>
  <si>
    <t>Chemical and Biotechnical Technology and Food Technology (overbygning), prof.bach.</t>
  </si>
  <si>
    <t>Visuel kommunikation, prof.bach.</t>
  </si>
  <si>
    <t>Grafisk kommunikation, prof.bach.</t>
  </si>
  <si>
    <t>Medieproduktion og ledelse, prof.bach.</t>
  </si>
  <si>
    <t>TV- og medietilrettelæggelse, prof.bach.</t>
  </si>
  <si>
    <t>Skat, prof.bach.</t>
  </si>
  <si>
    <t>Bachelor of International Hospitality Management (overbygning), prof.bach.</t>
  </si>
  <si>
    <t>International handel og markedsføring (overbygning), prof.bach.</t>
  </si>
  <si>
    <t>International Sales and Marketing (overbygning), prof.bach.</t>
  </si>
  <si>
    <t>Finans, prof.bach.</t>
  </si>
  <si>
    <t>Financial Management and Service, prof.bach.</t>
  </si>
  <si>
    <t>Eksport og teknologi, prof.bach.</t>
  </si>
  <si>
    <t>Export and Technology Management, prof.bach.</t>
  </si>
  <si>
    <t>Service- og oplevelsesøkonomi</t>
  </si>
  <si>
    <t>Service and Experience Management</t>
  </si>
  <si>
    <t>Elektronik (SDU), ing.prof.bach.</t>
  </si>
  <si>
    <t>Logistikøkonom</t>
  </si>
  <si>
    <t>Logistics Management</t>
  </si>
  <si>
    <t>Erhvervssproglig diplomprøve ED una</t>
  </si>
  <si>
    <t>Electronic Systems, civilingeniør 2år</t>
  </si>
  <si>
    <t>Handelsøkonom</t>
  </si>
  <si>
    <t>Commerce Management</t>
  </si>
  <si>
    <t>Finansøkonom</t>
  </si>
  <si>
    <t>Fiskeriteknologi, ing.prof.bach.</t>
  </si>
  <si>
    <t>Konferencetolkning, master</t>
  </si>
  <si>
    <t>It-arkitektur, prof.bach.</t>
  </si>
  <si>
    <t>Autoteknolog</t>
  </si>
  <si>
    <t>Automotive Technology</t>
  </si>
  <si>
    <t>Computer Engineering (AAU), civilingeniør 2år</t>
  </si>
  <si>
    <t>Erhvervsspr.-internat. erhvervskomm, engelsk, kand.2år</t>
  </si>
  <si>
    <t>Erhvervsspr.-internat. erhvervskomm, fransk, kand.2år</t>
  </si>
  <si>
    <t>Erhvervsspr.-internat. erhvervskomm, spansk, kand.2år</t>
  </si>
  <si>
    <t>Erhvervsspr.-internat. erhvervskomm, tysk, kand.2år</t>
  </si>
  <si>
    <t>Global Environment and Development, kand.2år</t>
  </si>
  <si>
    <t>Internat. virksomhedskommunikation, engelsk, kand.2år</t>
  </si>
  <si>
    <t>Internat. virksomhedskommunikation, tysk, kand.2år</t>
  </si>
  <si>
    <t>Internat. virksomhedskommunikation, spansk, kand.2år</t>
  </si>
  <si>
    <t>Jordbrugsteknolog</t>
  </si>
  <si>
    <t>Energiteknolog</t>
  </si>
  <si>
    <t>Design og anvendelse af kunstig intelligens, ing.prof.bach.</t>
  </si>
  <si>
    <t>Business og vandteknologi, prof.bach.</t>
  </si>
  <si>
    <t>Automationsteknolog</t>
  </si>
  <si>
    <t>Automation Engineering</t>
  </si>
  <si>
    <t>Bygningskonstruktør, prof.bach.</t>
  </si>
  <si>
    <t>Architectural Technology and Construction Management, prof.bach.</t>
  </si>
  <si>
    <t>Produktudvikling og teknisk integration (overbygning), prof.bach.</t>
  </si>
  <si>
    <t>Product Development and Integrative Technology (overbygning), prof.bach.</t>
  </si>
  <si>
    <t>Design og business (overbygning), prof.bach.</t>
  </si>
  <si>
    <t>Design and Business (overbygning), prof.bach.</t>
  </si>
  <si>
    <t>Smykker, teknologi og business, prof.bach.</t>
  </si>
  <si>
    <t>Jewellery, Technology and Business, prof.bach.</t>
  </si>
  <si>
    <t>Webudvikling (overbygning), prof.bach.</t>
  </si>
  <si>
    <t>Web Development (overbygning), prof.bach.</t>
  </si>
  <si>
    <t>HA(jur.) erhvervsøkonomi-jura, bach.</t>
  </si>
  <si>
    <t>HA(it) erhvervsøkonomi-informationsteknologi, bach.</t>
  </si>
  <si>
    <t>Erhvervsøkonomi og informationsteknologi, kand.2år</t>
  </si>
  <si>
    <t>Digital konceptudvikling (overbygning), prof.bach.</t>
  </si>
  <si>
    <t>Digital Concept Development (overbygning), prof.bach.</t>
  </si>
  <si>
    <t>Økonomi og informationsteknologi, prof.bach.</t>
  </si>
  <si>
    <t>Business Economics and Information Technology, prof.bach.</t>
  </si>
  <si>
    <t>HA(mat.) erhvervsøkonomi-matematik, bach.</t>
  </si>
  <si>
    <t>Erhvervsøkonomi og matematik, kand.2år</t>
  </si>
  <si>
    <t>Innovation og entrepreneurship (overbygning), prof.bach.</t>
  </si>
  <si>
    <t>Innovation and entrepreneurship (overbygning), prof.bach.</t>
  </si>
  <si>
    <t>Kommunikation, prof.bach.</t>
  </si>
  <si>
    <t>Fremmedsprog og digital markedskommunikation, prof.bach.</t>
  </si>
  <si>
    <t>Klinisk tandtekniker, prof.bach.</t>
  </si>
  <si>
    <t>Revision, kand.2år</t>
  </si>
  <si>
    <t>HD-1.del</t>
  </si>
  <si>
    <t>HA(fil.) erhvervsøkonomi-filosofi, bach.</t>
  </si>
  <si>
    <t>HA(psyk) erhvervsøkonomi-psykologi, bach.</t>
  </si>
  <si>
    <t>Erhvervsøkonomi og psykologi, kand.2år</t>
  </si>
  <si>
    <t>Offentlig virksomhedsøkonomi, HD-2.del</t>
  </si>
  <si>
    <t>Finansiering, HD-2.del</t>
  </si>
  <si>
    <t>Organisation, HD-2.del</t>
  </si>
  <si>
    <t>Regnskabsvæsen, HD-2.del</t>
  </si>
  <si>
    <t>Finansiel rådgivning, HD-2.del</t>
  </si>
  <si>
    <t>Interkulturel markedskommunikation, bach.</t>
  </si>
  <si>
    <t>Journalist, prof.bach.</t>
  </si>
  <si>
    <t>Fotojournalist, prof.bach.</t>
  </si>
  <si>
    <t>Service management, kand.2år</t>
  </si>
  <si>
    <t>Event management og økonomi, prof.bach.</t>
  </si>
  <si>
    <t>HA erhvervsøkonomi og projektledelse, bach.</t>
  </si>
  <si>
    <t>Natur- og kulturformidling, prof.bach.</t>
  </si>
  <si>
    <t>Organisatorisk læring, bach.</t>
  </si>
  <si>
    <t>Procesøkonomi og værdikædeledelse, prof.bach.</t>
  </si>
  <si>
    <t>Value Chain Management, prof.bach.</t>
  </si>
  <si>
    <t>Interaktionsdesign, kand.2år</t>
  </si>
  <si>
    <t>Human resource management, kand.2år</t>
  </si>
  <si>
    <t>Politisk kommunikation og ledelse, kand.2år</t>
  </si>
  <si>
    <t>Erhvervsøkonomi og erhvervssprog, kand.2år</t>
  </si>
  <si>
    <t>Dataanalyse (overbygning), prof.bach.</t>
  </si>
  <si>
    <t>Animation, prof.bach.</t>
  </si>
  <si>
    <t>Strategisk salg og marketing, HD-2.del</t>
  </si>
  <si>
    <t>Supply chain management, HD-2.del</t>
  </si>
  <si>
    <t>Konservering og restaurering, bach.</t>
  </si>
  <si>
    <t>Konservator una, kand.2år</t>
  </si>
  <si>
    <t>Business, HD-2.del</t>
  </si>
  <si>
    <t>Softwareudvikling (overbygning), prof.bach.</t>
  </si>
  <si>
    <t>Software Development (overbygning), prof.bach.</t>
  </si>
  <si>
    <t>Sportsmanagement (overbygning), prof.bach.</t>
  </si>
  <si>
    <t>Sport Management (overbygning), prof.bach.</t>
  </si>
  <si>
    <t>Adgangskursus til maritime uddannelser</t>
  </si>
  <si>
    <t>Filmproduktionsledelse, prof.bach.</t>
  </si>
  <si>
    <t>E-commerce og digital marketing, prof.bach.</t>
  </si>
  <si>
    <t>Maritim teknik, ing.prof.bach.</t>
  </si>
  <si>
    <t>Engelsk og organisationskommunikation, bach.</t>
  </si>
  <si>
    <t>Internat. virksomhedskommunik., engelsk-fransk, bach.</t>
  </si>
  <si>
    <t>Erhvervsøkonomi-erhvervssprog, engelsk, bach.negot.</t>
  </si>
  <si>
    <t>Erhvervsøkonomi-erhvervssprog, tysk, bach.negot.</t>
  </si>
  <si>
    <t>Erhvervsøkonomi-erhvervssprog, spansk, bach.negot.</t>
  </si>
  <si>
    <t>Sundhedsfremme og sundhedsstrategier, kand.2år</t>
  </si>
  <si>
    <t>Interaktionsdesign, bach.</t>
  </si>
  <si>
    <t>Musikterapi, kand.2år</t>
  </si>
  <si>
    <t>Musikterapi, bach.</t>
  </si>
  <si>
    <t>Internat. virksomhedskommunikation, spansk, bach.</t>
  </si>
  <si>
    <t>Internat. virksomhedskommunikation, fransk, bach.</t>
  </si>
  <si>
    <t>Medialogy, bach.</t>
  </si>
  <si>
    <t>Digital design og interaktive teknologier, bach.</t>
  </si>
  <si>
    <t>Medialogi, bach.</t>
  </si>
  <si>
    <t>Visual Studies and Art Education, kand.2år</t>
  </si>
  <si>
    <t>Datalogi-økonomi, bach.</t>
  </si>
  <si>
    <t>Machine learning og data science, bach.</t>
  </si>
  <si>
    <t>Samfundsvidenskab, bach. (RUC)</t>
  </si>
  <si>
    <t>Humanistisk-teknologisk, bach. (RUC)</t>
  </si>
  <si>
    <t>Politik og forvaltning, kand.2år</t>
  </si>
  <si>
    <t>Tek-Sam - miljøplanlægning, kand.2år</t>
  </si>
  <si>
    <t>Samfundsøkonomi, kand.2år</t>
  </si>
  <si>
    <t>Performance-design, kand.2år</t>
  </si>
  <si>
    <t>Medicinalbiologi, kand.2år</t>
  </si>
  <si>
    <t>Psykologi, kand.2år (RUC)</t>
  </si>
  <si>
    <t>Politik, kand.2år</t>
  </si>
  <si>
    <t>Socialvidenskab, kand.2år</t>
  </si>
  <si>
    <t>Communication Studies, combination (RUC)</t>
  </si>
  <si>
    <t>Forest and Nature Management, kand.2år</t>
  </si>
  <si>
    <t>Communication Technologies, civilingeniør 2år</t>
  </si>
  <si>
    <t>Management Engineering, civilingeniør 2år</t>
  </si>
  <si>
    <t>Materials and Nanotechnology, civilingeniør 2år</t>
  </si>
  <si>
    <t>Structural Design and Analysis, civilingeniør 2år</t>
  </si>
  <si>
    <t>Physics and Technology, civilingeniør 2år</t>
  </si>
  <si>
    <t>IT una, kand.2år</t>
  </si>
  <si>
    <t>Softwaredesign, kand.2år</t>
  </si>
  <si>
    <t>Neuroscience og neuroimaging (SDC), kand.2år</t>
  </si>
  <si>
    <t>Informatik, kand.2år</t>
  </si>
  <si>
    <t>Neuroscience, kand.2år</t>
  </si>
  <si>
    <t>Interreligiøse islamstudier, kand.2år</t>
  </si>
  <si>
    <t>Religionsvidenskab, kand.</t>
  </si>
  <si>
    <t>Humanistisk, sidefag</t>
  </si>
  <si>
    <t>Sprogpsykologi, kand.2år</t>
  </si>
  <si>
    <t>Dramaturgi, kand.2år</t>
  </si>
  <si>
    <t>Grønlandske og arktiske studier, kand.2år</t>
  </si>
  <si>
    <t>Europæisk etnologi, kand.2år</t>
  </si>
  <si>
    <t>Filmvidenskab, kand.2år</t>
  </si>
  <si>
    <t>Filosofi, kand.2år</t>
  </si>
  <si>
    <t>Arkæologi forhistorisk, kand.2år</t>
  </si>
  <si>
    <t>Fransk sprog, litteratur og kultur, kand.2år</t>
  </si>
  <si>
    <t>Historie, kand.2år</t>
  </si>
  <si>
    <t>Idehistorie, kand.2år</t>
  </si>
  <si>
    <t>Italiensk sprog og kultur, kand.2år</t>
  </si>
  <si>
    <t>Arbejdslivsstudier, kand.2år</t>
  </si>
  <si>
    <t>Arkæologi klassisk, kand.2år</t>
  </si>
  <si>
    <t>Kunsthistorie, kand.2år</t>
  </si>
  <si>
    <t>Litteraturhistorie, kand.2år</t>
  </si>
  <si>
    <t>Middelalder- og renæssancearkæologi, kand.2år</t>
  </si>
  <si>
    <t>Musikvidenskab/Musik, kand.2år</t>
  </si>
  <si>
    <t>Dansk, kand.2år</t>
  </si>
  <si>
    <t>Nordisk sprog og litteratur, kand.2år</t>
  </si>
  <si>
    <t>Pædagogik, kand.2år</t>
  </si>
  <si>
    <t>Spansk- og latinamerikansk sprog og kultur, kand.2år</t>
  </si>
  <si>
    <t>Teatervidenskab og performancestudier, kand.2år</t>
  </si>
  <si>
    <t>Tysk sprog, litteratur og kultur, kand.2år</t>
  </si>
  <si>
    <t>Æstetik og kultur, kand.2år</t>
  </si>
  <si>
    <t>Retorik, kand.2år</t>
  </si>
  <si>
    <t>International Studies, kand.2år</t>
  </si>
  <si>
    <t>Arkæologi, kand.2år</t>
  </si>
  <si>
    <t>Samfundsvidenskab una, bach.</t>
  </si>
  <si>
    <t>Spanske- og spanskamerikanske studier (SDU), kand.2år</t>
  </si>
  <si>
    <t>Spansk- og spanskamerikansk sprog, litteratur og kultur (AU), kand.2år</t>
  </si>
  <si>
    <t>Internationale studier, kand.2år</t>
  </si>
  <si>
    <t>Naturvidenskab una, bach.</t>
  </si>
  <si>
    <t>Teknisk videnskab una, bach.</t>
  </si>
  <si>
    <t>Sundhedsvidenskab una, bach.</t>
  </si>
  <si>
    <t>Mellemøstens sprog og samfund - Assyriologi, bach.</t>
  </si>
  <si>
    <t>Medievidenskab, bach.</t>
  </si>
  <si>
    <t>Interkulturel pædagogik og dansk som andetsprog, bach.</t>
  </si>
  <si>
    <t>Dramaturgi, bach.</t>
  </si>
  <si>
    <t>Engelsk, bach.</t>
  </si>
  <si>
    <t>Philosophy, kand.2år</t>
  </si>
  <si>
    <t>Antropologi, bach.</t>
  </si>
  <si>
    <t>Etnologi europæisk, bach</t>
  </si>
  <si>
    <t>Film- og medievidenskab, bach.</t>
  </si>
  <si>
    <t>Filosofi, bach.</t>
  </si>
  <si>
    <t>Arkæologi forhistorisk, bach.</t>
  </si>
  <si>
    <t>Fransk sprog, litteratur og kultur, bach.</t>
  </si>
  <si>
    <t>Biblioteksvidenskab, it og kommunikation, bach.</t>
  </si>
  <si>
    <t>Historie, bach.</t>
  </si>
  <si>
    <t>Kommunikation og IT, bach.</t>
  </si>
  <si>
    <t>Idehistorie, bach.</t>
  </si>
  <si>
    <t>Digital design med interaktionsstudier og IT, bach.</t>
  </si>
  <si>
    <t>Italiensk sprog og kultur, bach.</t>
  </si>
  <si>
    <t>Grønlandske og arktiske studier, bach.</t>
  </si>
  <si>
    <t>Arkæologi klassisk, bach.</t>
  </si>
  <si>
    <t>Asienstudier, Japanstudier, bach.</t>
  </si>
  <si>
    <t>Asienstudier, Kinastudier, bach.</t>
  </si>
  <si>
    <t>Asienstudier, Koreastudier, bach.</t>
  </si>
  <si>
    <t>Anvendt filosofi, bach.</t>
  </si>
  <si>
    <t>Uddannelsesvidenskab, kand.2år</t>
  </si>
  <si>
    <t>Europæisk business, bach.</t>
  </si>
  <si>
    <t>Litteraturhistorie, bach.</t>
  </si>
  <si>
    <t>Litteraturvidenskab, bach.</t>
  </si>
  <si>
    <t>Middelalder- og renæssancearkæologi, bach.</t>
  </si>
  <si>
    <t>Musik/Musikvidenskab, bach.</t>
  </si>
  <si>
    <t>Dansk, bach.</t>
  </si>
  <si>
    <t>Nordisk sprog og litteratur, bach.</t>
  </si>
  <si>
    <t>Mellemøstens sprog og samfund - Ægyptologi, bach.</t>
  </si>
  <si>
    <t>Pædagogik, bach.</t>
  </si>
  <si>
    <t>Uddannelsesvidenskab, bach.</t>
  </si>
  <si>
    <t>Sprog og internationale studier-engelsk, bach.</t>
  </si>
  <si>
    <t>Language and International Studies-English, bach.</t>
  </si>
  <si>
    <t>Mellemøstens sprog og samfund, bach.</t>
  </si>
  <si>
    <t>History, kand.2år</t>
  </si>
  <si>
    <t>Teater- og performancestudier, bach.</t>
  </si>
  <si>
    <t>Tysk sprog, litteratur og kultur, bach.</t>
  </si>
  <si>
    <t>Moderne Indien og Sydasienstudier, bach.</t>
  </si>
  <si>
    <t>Sprog og internationale studier-spansk, bach.</t>
  </si>
  <si>
    <t>Journalistik, bach.</t>
  </si>
  <si>
    <t>Retorik, bach.</t>
  </si>
  <si>
    <t>Europæisk business, HA i europæisk business, bach.</t>
  </si>
  <si>
    <t>Designkultur med rum og æstetik, bach.</t>
  </si>
  <si>
    <t>Designkultur med mode og erhvervsøkonomi, bach.</t>
  </si>
  <si>
    <t>Art and technology, bach.</t>
  </si>
  <si>
    <t>Kunst og teknologi, bach.</t>
  </si>
  <si>
    <t>Arkitekt, bach.</t>
  </si>
  <si>
    <t>Oplevelsesøkonomi, kand.2år</t>
  </si>
  <si>
    <t>Pædagogik og uddannelsesstudier, kand.2år</t>
  </si>
  <si>
    <t>Medievidenskab, kand.2år</t>
  </si>
  <si>
    <t>Visuel kultur, kand.2år</t>
  </si>
  <si>
    <t>Kommunikation og IT, kand.2år</t>
  </si>
  <si>
    <t>Anvendt filosofi, kand.2år</t>
  </si>
  <si>
    <t>Græsk, klassisk, kand.2år</t>
  </si>
  <si>
    <t>Latin, klassisk, kand.2år</t>
  </si>
  <si>
    <t>Oldtidskundskab, kand.2år</t>
  </si>
  <si>
    <t>Litteraturvidenskab, kand.2år</t>
  </si>
  <si>
    <t>Assyriologi, kand.2år</t>
  </si>
  <si>
    <t>Ægyptologi, kand.2år</t>
  </si>
  <si>
    <t>Designstudier, kand.2år</t>
  </si>
  <si>
    <t>Diakoni, kand.2år</t>
  </si>
  <si>
    <t>Diakoni og socialpædagogik, prof.bach.</t>
  </si>
  <si>
    <t>Mellemøstens sprog og samfund, kand.2år</t>
  </si>
  <si>
    <t>Religionsvidenskab, kand.2år</t>
  </si>
  <si>
    <t>Asienstudier, Japanstudier, kand.2år</t>
  </si>
  <si>
    <t>Asienstudier, Kinastudier, kand.2år</t>
  </si>
  <si>
    <t>Asienstudier, kand.2år</t>
  </si>
  <si>
    <t>Tværkulturelle studier, kand.2år</t>
  </si>
  <si>
    <t>Designledelse, kand.2år</t>
  </si>
  <si>
    <t>Journalistik, kand.2år</t>
  </si>
  <si>
    <t>Læring og forandringsprocesser, kand.2år</t>
  </si>
  <si>
    <t>Anthropology of Education and Globalisation, kand.2år</t>
  </si>
  <si>
    <t>Uddannelsesantropologi og globalisering, kand.2år</t>
  </si>
  <si>
    <t>Arkitekt, kand.2år</t>
  </si>
  <si>
    <t>Business Administration and Digital Business, kand.2år</t>
  </si>
  <si>
    <t>International virksomhedskommunikation, kand.2år</t>
  </si>
  <si>
    <t>Offentlig ledelse og social udvikling (SDC), kand.2år</t>
  </si>
  <si>
    <t>Sundhed og informatik, kand.2år</t>
  </si>
  <si>
    <t>Humanistisk una, kand.2år</t>
  </si>
  <si>
    <t>Samfundsvidenskab una, kand.2år</t>
  </si>
  <si>
    <t>Sundhedsvidenskab una, kand.2år</t>
  </si>
  <si>
    <t>Naturvidenskab una, kand.2år</t>
  </si>
  <si>
    <t>STEM-undervisning, kand.2år</t>
  </si>
  <si>
    <t>Miljø og ressource management, bach.</t>
  </si>
  <si>
    <t>Økonomi, bach.</t>
  </si>
  <si>
    <t>Plan, by og proces, kand.2år</t>
  </si>
  <si>
    <t>Jura, bach.</t>
  </si>
  <si>
    <t>Jura, cand.soc.2år</t>
  </si>
  <si>
    <t>Politik og økonomi, bach</t>
  </si>
  <si>
    <t>Samfundsvidenskab-statsforvaltning, kand.</t>
  </si>
  <si>
    <t>Samfundsfag, bach.</t>
  </si>
  <si>
    <t>Sociologi, bach.</t>
  </si>
  <si>
    <t>Sociologi og kulturanalyse, bach.</t>
  </si>
  <si>
    <t>Sociologi, kand.2år</t>
  </si>
  <si>
    <t>By, bolig og bosætning, kand.2år</t>
  </si>
  <si>
    <t>Innovation og digitalisering, bach.</t>
  </si>
  <si>
    <t>Optometri og synsvidenskab, kand.2år</t>
  </si>
  <si>
    <t>Klinisk sygepleje, kand.2år</t>
  </si>
  <si>
    <t>Jordemodervidenskab, kand.2år</t>
  </si>
  <si>
    <t>Ergoterapi, kand.2år</t>
  </si>
  <si>
    <t>Socialt arbejde, kand.2år</t>
  </si>
  <si>
    <t>Muskuloskeletal fysioterapi, kand.2år</t>
  </si>
  <si>
    <t>Samfundsøkonomi, bach.</t>
  </si>
  <si>
    <t>Psykologi, bach.</t>
  </si>
  <si>
    <t>Psykologi, kand.2år</t>
  </si>
  <si>
    <t>Medicin, kand.3år</t>
  </si>
  <si>
    <t>Medicin, bach.</t>
  </si>
  <si>
    <t>Kriminologi, kand.2år</t>
  </si>
  <si>
    <t>Biomedicin, kand.2år</t>
  </si>
  <si>
    <t>Fysioterapi, kand.2år</t>
  </si>
  <si>
    <t>Sundhed og informatik, bach.</t>
  </si>
  <si>
    <t>Folkesundhedsvidenskab, bach.</t>
  </si>
  <si>
    <t>Sundhedsfaglig kandidatuddannelse, kand.2år</t>
  </si>
  <si>
    <t>Klinisk videnskab og teknologi, kand.2år</t>
  </si>
  <si>
    <t>Sygepleje, kand.2år</t>
  </si>
  <si>
    <t>Veterinærmedicin (AU), bach.</t>
  </si>
  <si>
    <t>Samfundsvidenskab, kand.2år</t>
  </si>
  <si>
    <t>Odontologi, bach.</t>
  </si>
  <si>
    <t>Odontologi, kand.2år</t>
  </si>
  <si>
    <t>Teologi, bach.</t>
  </si>
  <si>
    <t>Teologi, kand.2år</t>
  </si>
  <si>
    <t>Human security, kand.2år</t>
  </si>
  <si>
    <t>Farmaci, bach.</t>
  </si>
  <si>
    <t>Farmaceutisk videnskab, kand.2år</t>
  </si>
  <si>
    <t>Farmaci, kand.2år</t>
  </si>
  <si>
    <t>Amerikanske studier, bach.</t>
  </si>
  <si>
    <t>Generel pædagogik, kand.2år</t>
  </si>
  <si>
    <t>Pædagogisk filosofi, kand.2år</t>
  </si>
  <si>
    <t>Pædagogisk antropologi, kand.2år</t>
  </si>
  <si>
    <t>Pædagogisk psykologi, kand.2år</t>
  </si>
  <si>
    <t>Pædagogisk sociologi, kand.2år</t>
  </si>
  <si>
    <t>IT-didaktisk design, kand.2år</t>
  </si>
  <si>
    <t>Bygningsteknik, ing.bach.</t>
  </si>
  <si>
    <t>Matematik-teknologi, ing.bach.</t>
  </si>
  <si>
    <t>Bæredygtigt design, ing.bach.</t>
  </si>
  <si>
    <t>Fysik og teknologi, ing.bach.</t>
  </si>
  <si>
    <t>Data science og management, ing.bach.</t>
  </si>
  <si>
    <t>Elektronik og system-design, ing.bach.</t>
  </si>
  <si>
    <t>Computerteknologi, ing.bach.</t>
  </si>
  <si>
    <t>Teknisk biomedicin, ing.bach.</t>
  </si>
  <si>
    <t>Engineering, Innovation and Business, ing.bach.</t>
  </si>
  <si>
    <t>Product Development and Innovation, ing.bach.</t>
  </si>
  <si>
    <t>Teknisk videnskab (Fysik og ingeniørvidenskab), ing.bach.</t>
  </si>
  <si>
    <t>Geofysik og rumteknologi, ing.bach.</t>
  </si>
  <si>
    <t>Arkitektur og design,ing.bach</t>
  </si>
  <si>
    <t>Energisystemer, ing.bach.</t>
  </si>
  <si>
    <t>Medicin med industriel speciale, bach.</t>
  </si>
  <si>
    <t>Miljøvidenskab, ing.bach.</t>
  </si>
  <si>
    <t>Kemiteknologi, ing.bach.</t>
  </si>
  <si>
    <t>Byggeteknologi, ing.bach.</t>
  </si>
  <si>
    <t>Energi, ing.bach.</t>
  </si>
  <si>
    <t>Sundheds- og velfærdsteknologi (teknisk videnskab), ing.bach.</t>
  </si>
  <si>
    <t>Spiludvikling og læringsteknologi, ing.bach.</t>
  </si>
  <si>
    <t>Medicin og teknologi, ing.bach.</t>
  </si>
  <si>
    <t>Bygge og anlæg, ing.bach.</t>
  </si>
  <si>
    <t>Design og innovation, ing.bach.</t>
  </si>
  <si>
    <t>Bygningsdesign, ing.bach.</t>
  </si>
  <si>
    <t>Bygge- og anlægskonstruktion, ing.bach.</t>
  </si>
  <si>
    <t>Cyberteknologi, ing.bach.</t>
  </si>
  <si>
    <t>Bæredygtige byggeprocesser, ing.bach.</t>
  </si>
  <si>
    <t>Bæredygtige byggeprocesser, civilingeniør 2år</t>
  </si>
  <si>
    <t>Life Science og Teknologi, ing.bach.</t>
  </si>
  <si>
    <t>Miljøteknologi, ing.bach.</t>
  </si>
  <si>
    <t>Produktudvikling og innovation, ing.bach.</t>
  </si>
  <si>
    <t>Kunstig intelligens, bach.</t>
  </si>
  <si>
    <t>Kunstig intelligens og data, ing.bach.</t>
  </si>
  <si>
    <t>Bæredygtigt energidesign, ing.bach.</t>
  </si>
  <si>
    <t>Bioteknologi, ing.bach.</t>
  </si>
  <si>
    <t>Byggeri og anlæg, ing.bach.</t>
  </si>
  <si>
    <t>Data Science (ITU), kand.2år</t>
  </si>
  <si>
    <t>Neurorehabilitering, master</t>
  </si>
  <si>
    <t>Medicinalkemi, bach.</t>
  </si>
  <si>
    <t>Statistik, bach.</t>
  </si>
  <si>
    <t>Sundhedsteknologi, ing.bach.</t>
  </si>
  <si>
    <t>Vand og miljø (SDC), civilingeniør 2år</t>
  </si>
  <si>
    <t>Bioengineering, civilingeniør 2år</t>
  </si>
  <si>
    <t>Informatikundervisning, master</t>
  </si>
  <si>
    <t>Bygningskultur - Bæredygtighed, Strategi og Transformation, master</t>
  </si>
  <si>
    <t>Arkitekturens teknologi, kand.2år</t>
  </si>
  <si>
    <t>Teknoantropologi, bach.</t>
  </si>
  <si>
    <t>Design, master</t>
  </si>
  <si>
    <t>Strategisk byplanlægning, master</t>
  </si>
  <si>
    <t>Personlig medicin, master</t>
  </si>
  <si>
    <t>Bæredygtigt byggeri, master</t>
  </si>
  <si>
    <t>Arbejdsmiljøledelse, master</t>
  </si>
  <si>
    <t>Forsikringsmatematik, bach.</t>
  </si>
  <si>
    <t>Sustainable Leadership, master</t>
  </si>
  <si>
    <t>Computer Science (IT), kand.2år</t>
  </si>
  <si>
    <t>Informationsteknologi, bach.</t>
  </si>
  <si>
    <t>Quantum Technologies and Engineering, kand.2år</t>
  </si>
  <si>
    <t>Anvendt matematik, bach.</t>
  </si>
  <si>
    <t>Molekylærbiologi og molekylær medicin, bach.</t>
  </si>
  <si>
    <t>Matematik og økonomi, bach.</t>
  </si>
  <si>
    <t>Softwareudvikling, bach.</t>
  </si>
  <si>
    <t>Kemi, bach.</t>
  </si>
  <si>
    <t>Fysik, bach.</t>
  </si>
  <si>
    <t>Matematik, bach.</t>
  </si>
  <si>
    <t>Biologi, bach.</t>
  </si>
  <si>
    <t>Kemi og teknologi, ing.bach.</t>
  </si>
  <si>
    <t>Molekylærbiologi, bach.</t>
  </si>
  <si>
    <t>Bioteknologi (NAT), bach.</t>
  </si>
  <si>
    <t>Biomedicin, bach.</t>
  </si>
  <si>
    <t>Biokemi og molekylær biologi, bach.</t>
  </si>
  <si>
    <t>Matematik og teknologi, ing.bach.</t>
  </si>
  <si>
    <t>Datavidenskab og machine learning (AAU), bach.</t>
  </si>
  <si>
    <t>Datavidenskab, bach.</t>
  </si>
  <si>
    <t>Datavidenskab, kand.2år</t>
  </si>
  <si>
    <t>Engineering (Biomaterial Engineering for Medicine), civilingeniør 2år</t>
  </si>
  <si>
    <t>Produkt og designpsykologi, civilingeniør 2år</t>
  </si>
  <si>
    <t>Geografi/Geografi og geoinformatik, bach.</t>
  </si>
  <si>
    <t>Datavidenskab og machine learning, kand.2år</t>
  </si>
  <si>
    <t>Nanoscience og teknologi (SDC), kand.2år</t>
  </si>
  <si>
    <t>Biochemistry and Molecular Biology, kand.2år</t>
  </si>
  <si>
    <t>Mekanik, ing.bach.</t>
  </si>
  <si>
    <t>Bioinformatik, bach.</t>
  </si>
  <si>
    <t>Biokemi og molekylær biologi, kand.2år</t>
  </si>
  <si>
    <t>Biosolutions, kand.2år</t>
  </si>
  <si>
    <t>Idræt/Idræt og sundhed, bach.</t>
  </si>
  <si>
    <t>Bygningsteknik, civilingeniør 2år</t>
  </si>
  <si>
    <t>Idræt/Idræt og sundhed, kand.2år</t>
  </si>
  <si>
    <t>Idrætsteknologi, kand.2år</t>
  </si>
  <si>
    <t>Humanistisk-samfundsvidenskabelig idrætsvidenskab, kand.2år</t>
  </si>
  <si>
    <t>Humanfysiologi, kand.2år</t>
  </si>
  <si>
    <t>Civil Engineering, civilingeniør 2år</t>
  </si>
  <si>
    <t>Landinspektørvidenskab, bach.</t>
  </si>
  <si>
    <t>Geografi, kand.2år</t>
  </si>
  <si>
    <t>Children's Literature, Media and Cultural Entrepreneurship, kand.2år</t>
  </si>
  <si>
    <t>Byggeri, ing.bach.</t>
  </si>
  <si>
    <t>Soils and Global Change, kand.2år</t>
  </si>
  <si>
    <t>Advanced Power Electronics, civilingeniør 2år</t>
  </si>
  <si>
    <t>HA i markeds- og kulturanalyse, bach.</t>
  </si>
  <si>
    <t>Nanoscience, bach.</t>
  </si>
  <si>
    <t>Nanoscience, kand.2år</t>
  </si>
  <si>
    <t>Sustainable animal nutrition-feeding, kand.2år</t>
  </si>
  <si>
    <t>Matematik-teknologi, civilingeniør 2år</t>
  </si>
  <si>
    <t>Biomedicinsk teknologi, civilingeniør 2år</t>
  </si>
  <si>
    <t>Technology (Entrepreneurial Business Engieneering), kand.2år</t>
  </si>
  <si>
    <t>Engineering (Engineering Light), civilingeniør 2år</t>
  </si>
  <si>
    <t>Autonomous Systems, civilingeniør 2år</t>
  </si>
  <si>
    <t>Sundhedsteknologi, civilingeniør 2år</t>
  </si>
  <si>
    <t>Sundheds- og velfærdsteknologi (teknisk videnskab), civilingeniør 2år</t>
  </si>
  <si>
    <t>Spiludvikling og læringsteknologi, civilingeniør 2år</t>
  </si>
  <si>
    <t>Teknisk una, kand.2år</t>
  </si>
  <si>
    <t>IT-ledelse, kand.2år</t>
  </si>
  <si>
    <t>Energisystemer, civilingeniør 2år</t>
  </si>
  <si>
    <t>Veje og trafik, civilingeniør 2år</t>
  </si>
  <si>
    <t>Chemical and Biochemical Engineering, civilingeniør 2år</t>
  </si>
  <si>
    <t>Byggeledelse, civilingeniør 2år</t>
  </si>
  <si>
    <t>Ledelse og informatik i byggeriet, kand.2år</t>
  </si>
  <si>
    <t>Engineering (Engineering Physics), civilingeniør 2år</t>
  </si>
  <si>
    <t>Engineering, Innovation and Business, civilingeniør 2år</t>
  </si>
  <si>
    <t>Konstruktionsteknik, civilingeniør 2år</t>
  </si>
  <si>
    <t>Nordisk arkitektonisk kulturarv (NORDMAK), master</t>
  </si>
  <si>
    <t>Technology Entrepreneurship, kand.2år</t>
  </si>
  <si>
    <t>Sustainable Energy Systems, civilingeniør 2år</t>
  </si>
  <si>
    <t>Sustainable Energy Technologies, civilingeniør 2år</t>
  </si>
  <si>
    <t>Akademiuddannelse i ungdoms- og voksenundervisning</t>
  </si>
  <si>
    <t>Agrobiologi, bach.</t>
  </si>
  <si>
    <t>Miljø- og fødevareøkonomi, bach.</t>
  </si>
  <si>
    <t>Fødevarer og ernæring, bach.</t>
  </si>
  <si>
    <t>Akademiuddannelse i socialpædagogik</t>
  </si>
  <si>
    <t>Landskabsarkitektur, bach.</t>
  </si>
  <si>
    <t>Veterinærmedicin (KU), bach.</t>
  </si>
  <si>
    <t>Husdyrvidenskab, bach.</t>
  </si>
  <si>
    <t>Fleksibelt forløb, akademiuddannelse</t>
  </si>
  <si>
    <t>Veterinærmedicin, kand.2½år</t>
  </si>
  <si>
    <t>Dyrevidenskab, bach.</t>
  </si>
  <si>
    <t>Animal Science, kand.2år</t>
  </si>
  <si>
    <t>Naturressourcer, bach.</t>
  </si>
  <si>
    <t>Plante- og fødevarevidenskab, bach.</t>
  </si>
  <si>
    <t>Plant Science, kand.2år</t>
  </si>
  <si>
    <t>Friluftsvejleder</t>
  </si>
  <si>
    <t>Almen uddannelse i sløjd</t>
  </si>
  <si>
    <t>Voksenunderviser</t>
  </si>
  <si>
    <t>Uddannelses- og erhvervsvejlederuddannelse</t>
  </si>
  <si>
    <t>Dansk andetsprog for voksne</t>
  </si>
  <si>
    <t>Pædagogik, diplomuddannelse</t>
  </si>
  <si>
    <t>Turistfører, diplomuddannelse</t>
  </si>
  <si>
    <t>Erhvervspædagogik, diplomuddannelse</t>
  </si>
  <si>
    <t>Den merkantile diplomuddannelse</t>
  </si>
  <si>
    <t>Rusmiddelbehandling, diplomuddannelse</t>
  </si>
  <si>
    <t>Power-to-X, diplomuddannelse</t>
  </si>
  <si>
    <t>Særskilte moduler, diplomuddannelse</t>
  </si>
  <si>
    <t>Vurdering, diplomuddannelse</t>
  </si>
  <si>
    <t>Ledelse, diplomuddannelse</t>
  </si>
  <si>
    <t>Journalistik, diplomuddannelse</t>
  </si>
  <si>
    <t>Projektledelse, teknologisk diplomuddannelse</t>
  </si>
  <si>
    <t>Kriminologi, diplomuddannelse</t>
  </si>
  <si>
    <t>Ernæringsfaglig diplomuddannelse</t>
  </si>
  <si>
    <t>Operations og supply chain management (TD), diplomuddannelse</t>
  </si>
  <si>
    <t>Parkvirksomhed, teknologisk diplomuddannelse</t>
  </si>
  <si>
    <t>Vedligehold, teknologisk diplomuddannelse</t>
  </si>
  <si>
    <t>Teknologisk diplomuddannelse</t>
  </si>
  <si>
    <t>Bio- og procestekn. og kemi, teknologisk diplomuddannelse</t>
  </si>
  <si>
    <t>Stærkstrømsteknologi, teknologisk diplomuddannelse</t>
  </si>
  <si>
    <t>Sundhedsteknologi, ing.prof.bach.</t>
  </si>
  <si>
    <t>Maritim Drift og Bæredygtig Udvikling, diplomuddannelse</t>
  </si>
  <si>
    <t>Intelligence og cyber studier, master</t>
  </si>
  <si>
    <t>Matematik med henblik på undervisning på de gymnasiale uddannelser, master</t>
  </si>
  <si>
    <t>Cybersikkerhed, master</t>
  </si>
  <si>
    <t>Datadrevet organisationsudvikling, master</t>
  </si>
  <si>
    <t>Intelligence and Cyber Studies, master</t>
  </si>
  <si>
    <t>Fleksibelt forløb, diplomuddannelse</t>
  </si>
  <si>
    <t>Offentlig forvaltning og administration, diplomuddannelse</t>
  </si>
  <si>
    <t>Skat, diplomuddannelse</t>
  </si>
  <si>
    <t>Socialformidling, diplomuddannelse</t>
  </si>
  <si>
    <t>It-sikkerhed, diplomuddannelse</t>
  </si>
  <si>
    <t>Ingeniørernes lederuddannelse, diplomuddannelse</t>
  </si>
  <si>
    <t>IT-diplomuddannelsen (IHK), diplomuddannelse</t>
  </si>
  <si>
    <t>Webudvikling, diplomuddannelse</t>
  </si>
  <si>
    <t>Softwareudvikling, diplomuddannelse</t>
  </si>
  <si>
    <t>Sundhedsfaglig diplomuddannelse</t>
  </si>
  <si>
    <t>Oral helse, diplomuddannelse</t>
  </si>
  <si>
    <t>Psykiatri, diplomuddannelse</t>
  </si>
  <si>
    <t>Familieterapi, diplomuddannelse</t>
  </si>
  <si>
    <t>Formidling af kunst og kultur, diplomuddannelse</t>
  </si>
  <si>
    <t>Den sociale diplomuddannelse</t>
  </si>
  <si>
    <t>Beskæftigelse, diplomuddannelse</t>
  </si>
  <si>
    <t>Digital konceptudvikling, diplomuddannelse</t>
  </si>
  <si>
    <t>Arbejdsliv, kand.2år</t>
  </si>
  <si>
    <t>Chemical Biology, kand.2år</t>
  </si>
  <si>
    <t>Media and Communication, kand.2år</t>
  </si>
  <si>
    <t>Computer Science (RUC), kand.2år</t>
  </si>
  <si>
    <t>Dansk (RUC), kand.2år</t>
  </si>
  <si>
    <t>Filosofi og videnskabsteori, kand.2år</t>
  </si>
  <si>
    <t>By og plan, kand.2år</t>
  </si>
  <si>
    <t>Historie (RUC), kand.2år</t>
  </si>
  <si>
    <t>Digital transformation, kand.2år</t>
  </si>
  <si>
    <t>Journalistik (RUC), kand.2år</t>
  </si>
  <si>
    <t>Kulturmødestudier, kand.2år</t>
  </si>
  <si>
    <t>Mathematical Bioscience, kand.2år</t>
  </si>
  <si>
    <t>Physics and Scientific Modelling, kand.2år</t>
  </si>
  <si>
    <t>Molecular Health Science, kand.2år</t>
  </si>
  <si>
    <t>Socialvidenskab (RUC), kand.2år</t>
  </si>
  <si>
    <t>Socialpsykologi og læring, kand.2år</t>
  </si>
  <si>
    <t>Tværvidenskabelige sundhedsstudier, kand.2år</t>
  </si>
  <si>
    <t>Global and Development Studies, kand.2år</t>
  </si>
  <si>
    <t>International Politics and Governance, kand.2år</t>
  </si>
  <si>
    <t>Kommunikation (RUC), kand.2år</t>
  </si>
  <si>
    <t>Nordic Urban Planning Studies, kand.2år</t>
  </si>
  <si>
    <t>Social intervention, kand.2år</t>
  </si>
  <si>
    <t>Bæredygtig omstilling (Tek-Sam), kand.2år</t>
  </si>
  <si>
    <t>Environmental Science, kand.2år</t>
  </si>
  <si>
    <t>Samfundsjura, kand.2år</t>
  </si>
  <si>
    <t>Special- og socialpædagogik, master</t>
  </si>
  <si>
    <t>Særskilte moduler, master</t>
  </si>
  <si>
    <t>Læreprocesser (MLP), master</t>
  </si>
  <si>
    <t>Voksnes læring og kompetenceudvikling, master</t>
  </si>
  <si>
    <t>Gymnasiepædagogik ledelse, master</t>
  </si>
  <si>
    <t>Fremmedsprogsdidaktik, master</t>
  </si>
  <si>
    <t>Børns litteratur og medier, master</t>
  </si>
  <si>
    <t>Professionel vejledning, master</t>
  </si>
  <si>
    <t>Retorik, master</t>
  </si>
  <si>
    <t>Børne- og ungdomskultur, æstet. læreproces. - multimedier, master</t>
  </si>
  <si>
    <t>Humanistisk sundhedsvidenskab og -praksisudvikling, master</t>
  </si>
  <si>
    <t>Professionel kommunikation, master</t>
  </si>
  <si>
    <t>Tværmedial kommunikation, master</t>
  </si>
  <si>
    <t>Information technology (MI), master</t>
  </si>
  <si>
    <t>IT (MIT), master</t>
  </si>
  <si>
    <t>Problembaseret læring i ingeniør-og naturvidenskab,master</t>
  </si>
  <si>
    <t>Idræt og velfærd, master</t>
  </si>
  <si>
    <t>Fødevarekvalitet og -sikkerhed, master</t>
  </si>
  <si>
    <t>Kvalitet og ledelse, master</t>
  </si>
  <si>
    <t>Skat, master</t>
  </si>
  <si>
    <t>Business administration (MBA), master</t>
  </si>
  <si>
    <t>Ledelsesudvikling, master</t>
  </si>
  <si>
    <t>Konfliktmægling, master</t>
  </si>
  <si>
    <t>Organisationspsykologi, master</t>
  </si>
  <si>
    <t>Humanistisk organisationsudvikling, master</t>
  </si>
  <si>
    <t>Shipping og logistik, (EMBA) master</t>
  </si>
  <si>
    <t>Sundhedsantropologi, master</t>
  </si>
  <si>
    <t>Brandsikkerhed, master</t>
  </si>
  <si>
    <t>International virksomhedskommunikation, master</t>
  </si>
  <si>
    <t>Naturbaseret rehabilitering, master</t>
  </si>
  <si>
    <t>Public health (MPH), master</t>
  </si>
  <si>
    <t>Rehabilitering, master</t>
  </si>
  <si>
    <t>Klinisk sygepleje, master</t>
  </si>
  <si>
    <t>Industriel lægemiddeludvikling, master</t>
  </si>
  <si>
    <t>Katastrofehåndtering, master</t>
  </si>
  <si>
    <t>Social bæredygtighed, master</t>
  </si>
  <si>
    <t>IKT og læring, master</t>
  </si>
  <si>
    <t>It, software engineering, master</t>
  </si>
  <si>
    <t>Vindenergi, master</t>
  </si>
  <si>
    <t>Teknologiledelse (MMT), master</t>
  </si>
  <si>
    <t>Dansk som andetsprog, master</t>
  </si>
  <si>
    <t>Trivsels- og ressourcepsykologi, master</t>
  </si>
  <si>
    <t>Business administration executive (EMBA), master</t>
  </si>
  <si>
    <t>Uddannelse og læring, master</t>
  </si>
  <si>
    <t>IT-organisation, master</t>
  </si>
  <si>
    <t>Offentlig ledelse (MPG), master</t>
  </si>
  <si>
    <t>Sundhedsfremme, master</t>
  </si>
  <si>
    <t>Inkluderende arkitektur, master</t>
  </si>
  <si>
    <t>Offentlig kvalitet og ledelse, master</t>
  </si>
  <si>
    <t>Klinisk familiedyrsvidenskab, master</t>
  </si>
  <si>
    <t>Bygningsfysik, master</t>
  </si>
  <si>
    <t>Scienceundervisning, master</t>
  </si>
  <si>
    <t>Sexologi, master</t>
  </si>
  <si>
    <t>It-ledelse, master</t>
  </si>
  <si>
    <t>It interaktionsdesign, master</t>
  </si>
  <si>
    <t>Procesledelse og organisatorisk forandring, master</t>
  </si>
  <si>
    <t>Projekt- og innovationsledelse, master</t>
  </si>
  <si>
    <t>Smertevidenskab og tværfaglig smertebehandling, master</t>
  </si>
  <si>
    <t>Management of Technology (MMT), master</t>
  </si>
  <si>
    <t>Trivsel og psykologisk velfærd, master</t>
  </si>
  <si>
    <t>Digital Health, master</t>
  </si>
  <si>
    <t>Data Stewardship, master</t>
  </si>
  <si>
    <t>Uddannelsesledelse, master</t>
  </si>
  <si>
    <t>Interkulturel pædagogik, master</t>
  </si>
  <si>
    <t>Udsatte børn og unge (faglig ledelse), master</t>
  </si>
  <si>
    <t>Rusmidler, master</t>
  </si>
  <si>
    <t>Projekt- og forandringsledelse, master</t>
  </si>
  <si>
    <t>Forretningsudvikling, master</t>
  </si>
  <si>
    <t>Business Development, master</t>
  </si>
  <si>
    <t>Sundhedsvidenskab fleksibel, master</t>
  </si>
  <si>
    <t>Samfundsvidenskab fleksibel, master</t>
  </si>
  <si>
    <t>Naturvidenskab fleksibel, master</t>
  </si>
  <si>
    <t>Teknisk videnskab fleksibel, master</t>
  </si>
  <si>
    <t>Humanistisk fleksibel, master</t>
  </si>
  <si>
    <t>Kloakmester</t>
  </si>
  <si>
    <t>Amu.met, udvikling og produktion til digitale medier</t>
  </si>
  <si>
    <t>Amu.ind, operatøropgaver i el-forsyning</t>
  </si>
  <si>
    <t>Landbrug, overbygningsuddannelse</t>
  </si>
  <si>
    <t>Amu.ind, betjening af industrirobotter for operatører</t>
  </si>
  <si>
    <t>Amu.ind, arbejdets organisering ved produktion i industrien</t>
  </si>
  <si>
    <t>Amu.rustfri, arbejde i den rustfrie stålindustri</t>
  </si>
  <si>
    <t>Amu.ind, overfladebehandling</t>
  </si>
  <si>
    <t>Amu ind, produktion af elektronikprodukter</t>
  </si>
  <si>
    <t>Amu.srv, teltmontage</t>
  </si>
  <si>
    <t>Amu.adm, instruktion og adm. funktioner i træning og sport</t>
  </si>
  <si>
    <t>Amu.mej, skov- og naturforvaltning og naturformidling</t>
  </si>
  <si>
    <t>Amu.soc, audiologiske og neurofysiologiske område</t>
  </si>
  <si>
    <t>Amu.adm. produktion af kommunikations- og medieprodukter</t>
  </si>
  <si>
    <t>Pc-bruger</t>
  </si>
  <si>
    <t>Amu bai, planlægning, styring og samarbejde i bygge &amp; anlæg</t>
  </si>
  <si>
    <t>Amu.lev, slagtning, forædling og salg af kød og convenience</t>
  </si>
  <si>
    <t>Amu.trp, personbefordring med bybus og rutebil</t>
  </si>
  <si>
    <t>Amu.trp, personbefordring med letbane</t>
  </si>
  <si>
    <t>Amu. trp, personbefordring med metro og letbane</t>
  </si>
  <si>
    <t>Arbejdsstudietekniker</t>
  </si>
  <si>
    <t>Amu.mej, landbrugdsproduktionen</t>
  </si>
  <si>
    <t>Amu.ind-met, svejsning, skæring og maritim produktion i metal</t>
  </si>
  <si>
    <t>Amu.trp, personbefordring med mindre køretøjer</t>
  </si>
  <si>
    <t>Amu.eli, vvs-installationer og vedvarende energiløsninger</t>
  </si>
  <si>
    <t>Landmand, efteruddannelse</t>
  </si>
  <si>
    <t>Amu.ind, belysningsanlæg</t>
  </si>
  <si>
    <t>Amu.eli, bygningers el-installationer</t>
  </si>
  <si>
    <t>Amu.eli, vedvarende energi- og forsyningsanlæg - el</t>
  </si>
  <si>
    <t>Amu.mej, etablering og pleje af golf- og idrætsbaner (ude)</t>
  </si>
  <si>
    <t>Merkantile grundfag</t>
  </si>
  <si>
    <t>Merkantile område- og specialefag</t>
  </si>
  <si>
    <t>Tekniske grundfag</t>
  </si>
  <si>
    <t>Tekniske område- og specialefag</t>
  </si>
  <si>
    <t>Korte kurser ved erhvervsskoler</t>
  </si>
  <si>
    <t>Ledere af håndværksvirksomhed, kursus</t>
  </si>
  <si>
    <t>Iværksætteruddannelse</t>
  </si>
  <si>
    <t>Særligt tilrettelagte forløb ved erhvervsskoler</t>
  </si>
  <si>
    <t>Erhvervsuddannelser, fagspecifikke kurser</t>
  </si>
  <si>
    <t>Tx-enkeltfag</t>
  </si>
  <si>
    <t>Tf-kursus</t>
  </si>
  <si>
    <t>Sektoroverskridende, åben uddannelse</t>
  </si>
  <si>
    <t>Indledende kurser til VVU</t>
  </si>
  <si>
    <t>Blomsterbinder</t>
  </si>
  <si>
    <t>Amu.met, cykel-, knallert- og motorcykeltekniske område</t>
  </si>
  <si>
    <t>Vildtforvalter</t>
  </si>
  <si>
    <t>Herregårdsskytte</t>
  </si>
  <si>
    <t>Støberitekniker</t>
  </si>
  <si>
    <t>Smed</t>
  </si>
  <si>
    <t>Maskinuddannelse</t>
  </si>
  <si>
    <t>Værktøjsuddannelsen</t>
  </si>
  <si>
    <t>Finmekaniker</t>
  </si>
  <si>
    <t>Industriteknikeruddannelsen</t>
  </si>
  <si>
    <t>Elektronik- og svagstrømsuddannelsen</t>
  </si>
  <si>
    <t>Elektriker</t>
  </si>
  <si>
    <t>Mekaniker</t>
  </si>
  <si>
    <t>Entreprenør- og landbrugsmaskinuddannelsen</t>
  </si>
  <si>
    <t>Cykel- og motorcykelmekaniker</t>
  </si>
  <si>
    <t>Guld- og sølvsmedeuddannelsen</t>
  </si>
  <si>
    <t>Metalsmed</t>
  </si>
  <si>
    <t>Skibstømrer</t>
  </si>
  <si>
    <t>Bogbinder</t>
  </si>
  <si>
    <t>Industriel reparatør</t>
  </si>
  <si>
    <t>Ædelmetalstøber</t>
  </si>
  <si>
    <t>Personvognsmekaniker</t>
  </si>
  <si>
    <t>Produktør</t>
  </si>
  <si>
    <t>Snedkeruddannelsen</t>
  </si>
  <si>
    <t>Maskinsnedker</t>
  </si>
  <si>
    <t>Plastmager og procesoperatør</t>
  </si>
  <si>
    <t>Pottemager</t>
  </si>
  <si>
    <t>Porcelænsmaler</t>
  </si>
  <si>
    <t>Boligmonteringsuddannelsen</t>
  </si>
  <si>
    <t>Skomager</t>
  </si>
  <si>
    <t>Beklædningshåndværker</t>
  </si>
  <si>
    <t>Industrioperatør</t>
  </si>
  <si>
    <t>Tandtekniker</t>
  </si>
  <si>
    <t>Hospitalsteknisk assistent</t>
  </si>
  <si>
    <t>Film- og tv-produktionsuddannelsen</t>
  </si>
  <si>
    <t>Fotograf</t>
  </si>
  <si>
    <t>Mediegrafiker</t>
  </si>
  <si>
    <t>Grafisk tekniker</t>
  </si>
  <si>
    <t>Anlægsgartner</t>
  </si>
  <si>
    <t>Produktionsgartner</t>
  </si>
  <si>
    <t>Skov- og naturtekniker</t>
  </si>
  <si>
    <t>Landbrugsuddannelse (gl.)</t>
  </si>
  <si>
    <t>Transportuddannelse</t>
  </si>
  <si>
    <t>Vejgodstransportuddannelsen</t>
  </si>
  <si>
    <t>Anlægsstruktør, bygningstruktør og brolægger</t>
  </si>
  <si>
    <t>Træfagenes byggeuddannelse</t>
  </si>
  <si>
    <t>VVS-energiuddannelsen</t>
  </si>
  <si>
    <t>Landbrugsuddannelsen</t>
  </si>
  <si>
    <t>Bager og konditor</t>
  </si>
  <si>
    <t>Gourmetslagter</t>
  </si>
  <si>
    <t>Slagter</t>
  </si>
  <si>
    <t>Gastronom</t>
  </si>
  <si>
    <t>Ejendomsservicetekniker</t>
  </si>
  <si>
    <t>Ferskvareassistent</t>
  </si>
  <si>
    <t>Hotel- og fritidsassistent</t>
  </si>
  <si>
    <t>Tekstile erhvervsuddannelse</t>
  </si>
  <si>
    <t>Sundhedsservicesekretær</t>
  </si>
  <si>
    <t>Kontoruddannelse med specialer</t>
  </si>
  <si>
    <t>Handelsuddannelse med specialer</t>
  </si>
  <si>
    <t>Detailhandelsuddannelsen med specialer</t>
  </si>
  <si>
    <t>Finansuddannelsen</t>
  </si>
  <si>
    <t>Kontoruddannelse, kontorservice</t>
  </si>
  <si>
    <t>Kontoruddannelse, kundekontaktcenter</t>
  </si>
  <si>
    <t>Eventkoordinator</t>
  </si>
  <si>
    <t>Hg</t>
  </si>
  <si>
    <t>Lastvognsmekaniker</t>
  </si>
  <si>
    <t>Bådmekaniker</t>
  </si>
  <si>
    <t>Skibstekniker</t>
  </si>
  <si>
    <t>Lastvognsmekaniker (gl.)</t>
  </si>
  <si>
    <t>Flytekniker</t>
  </si>
  <si>
    <t>Karrosseriteknikeruddannelsen</t>
  </si>
  <si>
    <t>Beslagsmed</t>
  </si>
  <si>
    <t>Køletekniker</t>
  </si>
  <si>
    <t>Modelsnedker</t>
  </si>
  <si>
    <t>Glarmester</t>
  </si>
  <si>
    <t>Bygningsmaler</t>
  </si>
  <si>
    <t>Skiltetekniker</t>
  </si>
  <si>
    <t>Autolakerer</t>
  </si>
  <si>
    <t>Murer</t>
  </si>
  <si>
    <t>Stenhugger og stentekniker</t>
  </si>
  <si>
    <t>Stukkatør</t>
  </si>
  <si>
    <t>Skorstensfejer</t>
  </si>
  <si>
    <t>Teknisk isolatør</t>
  </si>
  <si>
    <t>Bådserviceassistent</t>
  </si>
  <si>
    <t>Lager- og terminaluddannelsen</t>
  </si>
  <si>
    <t>Skibsmontør</t>
  </si>
  <si>
    <t>Teknisk designer</t>
  </si>
  <si>
    <t>Havne- og terminaluddannelsen</t>
  </si>
  <si>
    <t>Plastmager</t>
  </si>
  <si>
    <t>Procesoperatør</t>
  </si>
  <si>
    <t>Elektronikoperatør</t>
  </si>
  <si>
    <t>Forsyningsoperatør</t>
  </si>
  <si>
    <t>Teater-, event- og av-tekniker</t>
  </si>
  <si>
    <t>Skibsmekaniker</t>
  </si>
  <si>
    <t>Frontline radio-tv-supporter</t>
  </si>
  <si>
    <t>Frontline PC-supporter</t>
  </si>
  <si>
    <t>Overfladebehandler</t>
  </si>
  <si>
    <t>Byggemontagetekniker</t>
  </si>
  <si>
    <t>Serviceassistent</t>
  </si>
  <si>
    <t>Tjener</t>
  </si>
  <si>
    <t>Ernæringsassistent</t>
  </si>
  <si>
    <t>Mejerist</t>
  </si>
  <si>
    <t>Receptionist</t>
  </si>
  <si>
    <t>Cafeteria- og kantineassistent</t>
  </si>
  <si>
    <t>Webudvikler</t>
  </si>
  <si>
    <t>Serigraf</t>
  </si>
  <si>
    <t>Urmager</t>
  </si>
  <si>
    <t>Frisør</t>
  </si>
  <si>
    <t>Optometrist (erhvervsfaglig)</t>
  </si>
  <si>
    <t>Beklædningsoperatør</t>
  </si>
  <si>
    <t>Tandklinikassistent</t>
  </si>
  <si>
    <t>Kosmetiker</t>
  </si>
  <si>
    <t>Ortopædist</t>
  </si>
  <si>
    <t>Bygningssnedker</t>
  </si>
  <si>
    <t>Møbelsnedker og orgelbygger</t>
  </si>
  <si>
    <t>Maritime håndværksfag</t>
  </si>
  <si>
    <t>Tagdækker</t>
  </si>
  <si>
    <t>Data- og kommunikationsuddannelsen</t>
  </si>
  <si>
    <t>Digital media uddannelsen</t>
  </si>
  <si>
    <t>Greenkeeper</t>
  </si>
  <si>
    <t>Væksthusgartner</t>
  </si>
  <si>
    <t>Dyrepasser</t>
  </si>
  <si>
    <t>Greenkeeperassistent</t>
  </si>
  <si>
    <t>Veterinærsygeplejerske</t>
  </si>
  <si>
    <t>Ambulancebehandler</t>
  </si>
  <si>
    <t>Togklargøringsuddannelsen</t>
  </si>
  <si>
    <t>Sikkerhedsvagt</t>
  </si>
  <si>
    <t>Personbefordringsuddannelsen</t>
  </si>
  <si>
    <t>Postuddannelse</t>
  </si>
  <si>
    <t>Lufthavnsuddannelsen</t>
  </si>
  <si>
    <t>Det merkantile område</t>
  </si>
  <si>
    <t>Teknologi og kommunikation</t>
  </si>
  <si>
    <t>Håndværk og teknik</t>
  </si>
  <si>
    <t>Fra jord til bord</t>
  </si>
  <si>
    <t>Mekanik, transport og logistik</t>
  </si>
  <si>
    <t>Service</t>
  </si>
  <si>
    <t>Erhvervsgrunduddannelse EGU</t>
  </si>
  <si>
    <t>Bil, fly og andre transportmidler</t>
  </si>
  <si>
    <t>Bygnings- og brugerservice</t>
  </si>
  <si>
    <t>Dyr, planter og natur</t>
  </si>
  <si>
    <t>Krop og stil</t>
  </si>
  <si>
    <t>Mad til mennesker</t>
  </si>
  <si>
    <t>Medieproduktion</t>
  </si>
  <si>
    <t>Produktion og udvikling</t>
  </si>
  <si>
    <t>Strøm, styring og IT</t>
  </si>
  <si>
    <t>Transport og logistik</t>
  </si>
  <si>
    <t>Autohjælp</t>
  </si>
  <si>
    <t>Teknologi- og kommunikation, individuel eud</t>
  </si>
  <si>
    <t>Mekanik, transport og logistik, individuel eud</t>
  </si>
  <si>
    <t>Krop og stil, individuel eud</t>
  </si>
  <si>
    <t>Merkantile område, individuel eud</t>
  </si>
  <si>
    <t>Forberedende grunduddannelse (FGU)</t>
  </si>
  <si>
    <t>Social- og sundhedsuddannelsen (eud)</t>
  </si>
  <si>
    <t>Pædagogisk assistentuddannelse (eud)</t>
  </si>
  <si>
    <t>Bil, fly og andre transportmidler, individuel eud</t>
  </si>
  <si>
    <t>Dyr, planter og natur, individuel eud</t>
  </si>
  <si>
    <t>Medieproduktion, individuel eud</t>
  </si>
  <si>
    <t>Produktion og udvikling, individuel eud</t>
  </si>
  <si>
    <t>Mad til mennesker, individuel eud</t>
  </si>
  <si>
    <t>Social- og sundhedshjælper</t>
  </si>
  <si>
    <t>Social- og sundhedsassistent</t>
  </si>
  <si>
    <t>Iværksætter</t>
  </si>
  <si>
    <t>Htx</t>
  </si>
  <si>
    <t>Hhx</t>
  </si>
  <si>
    <t>Social og sundhed, grundforløb</t>
  </si>
  <si>
    <t>Fodterapeut</t>
  </si>
  <si>
    <t>Sikkerhedsfunktionær</t>
  </si>
  <si>
    <t>Toldfuldmægtig</t>
  </si>
  <si>
    <t>Lokomotivfører</t>
  </si>
  <si>
    <t>Adgangskursus, skov- og landskabsingeniør</t>
  </si>
  <si>
    <t>Dans og koreografi</t>
  </si>
  <si>
    <t>Almen voksenuddannelse, enkeltfag</t>
  </si>
  <si>
    <t>Ordblindeundervisning for voksne</t>
  </si>
  <si>
    <t>Produktions- og montageuddannelsen</t>
  </si>
  <si>
    <t>Officer, hæren</t>
  </si>
  <si>
    <t>Officer, søværnet</t>
  </si>
  <si>
    <t>Officer, flyvevåbnet</t>
  </si>
  <si>
    <t>Sprogofficer</t>
  </si>
  <si>
    <t>Civil-militær tolk</t>
  </si>
  <si>
    <t>V.U.T., flyvevåbnet</t>
  </si>
  <si>
    <t>V.O.U., hæren</t>
  </si>
  <si>
    <t>V.O.U., søværnet</t>
  </si>
  <si>
    <t>P.O.G.U., flyvevåbnet</t>
  </si>
  <si>
    <t>Fængselsbetjent, merituddannelse</t>
  </si>
  <si>
    <t>Transportbetjent</t>
  </si>
  <si>
    <t>Politikadet</t>
  </si>
  <si>
    <t>Værkmester, fængselsvæsnet</t>
  </si>
  <si>
    <t>Fængselsbetjent</t>
  </si>
  <si>
    <t>Kirkesanger (privat udd.)</t>
  </si>
  <si>
    <t>Kirkemusiker Orgel og Korledelse (KMOK)</t>
  </si>
  <si>
    <t>Basislinje orgel</t>
  </si>
  <si>
    <t>Basislinje sang</t>
  </si>
  <si>
    <t>Kirkemusiker Sang (KMS)</t>
  </si>
  <si>
    <t>Eksamenslinje Klokkenist</t>
  </si>
  <si>
    <t>Kirkemusik, diplomuddannelse</t>
  </si>
  <si>
    <t>Præst i folkekirken</t>
  </si>
  <si>
    <t>Skuespil</t>
  </si>
  <si>
    <t>Scenekunstnerisk produktion</t>
  </si>
  <si>
    <t>Iscenesættelse</t>
  </si>
  <si>
    <t>Musical</t>
  </si>
  <si>
    <t>Film-, tv- og videoproduktion</t>
  </si>
  <si>
    <t>Fotograf, film og tv produktion</t>
  </si>
  <si>
    <t>Tonemester, film og tv produktion</t>
  </si>
  <si>
    <t>Instruktør, film og tv produktion</t>
  </si>
  <si>
    <t>Filmklipper, film og tv produktion</t>
  </si>
  <si>
    <t>Manuskriptuddannelse, film og tv produktion</t>
  </si>
  <si>
    <t>Filmproducer, film og tv produktion</t>
  </si>
  <si>
    <t>Animationsuddannelse, film, tv og interaktive medier</t>
  </si>
  <si>
    <t>Billedkunst, kand.3år</t>
  </si>
  <si>
    <t>Billedkunst, kunstteori og formidling, kand.2år</t>
  </si>
  <si>
    <t>Billedkunst, bach.</t>
  </si>
  <si>
    <t>TV-uddannelsen</t>
  </si>
  <si>
    <t>Tv studieproducer / flerkamerainstruktør</t>
  </si>
  <si>
    <t>Tv tilrettelæger / dokumentarinstruktør</t>
  </si>
  <si>
    <t>Teaterteknik, lys</t>
  </si>
  <si>
    <t>Teaterteknik, lyd</t>
  </si>
  <si>
    <t>Teaterteknik, produktion (scene)</t>
  </si>
  <si>
    <t>Teaterinstruktør</t>
  </si>
  <si>
    <t>Scenografi</t>
  </si>
  <si>
    <t>Dramatisk skrivekunst</t>
  </si>
  <si>
    <t>Teaterteknik, regi</t>
  </si>
  <si>
    <t>Skuespiller</t>
  </si>
  <si>
    <t>Dansepædagog</t>
  </si>
  <si>
    <t>Musikprofil</t>
  </si>
  <si>
    <t>Koreografi, kand.2år</t>
  </si>
  <si>
    <t>Kor- og ensembleledelse</t>
  </si>
  <si>
    <t>Rytmisk musik, lydtekniker (gl)</t>
  </si>
  <si>
    <t>Music management, bach.</t>
  </si>
  <si>
    <t>Musikledelse, kand.2år</t>
  </si>
  <si>
    <t>Tidlig musik, kand.2år</t>
  </si>
  <si>
    <t>Tonemester (musik) (gl.)</t>
  </si>
  <si>
    <t>Folkemusik</t>
  </si>
  <si>
    <t>Klassisk instrument-sang-ensemble, bach.</t>
  </si>
  <si>
    <t>Rytmisk instrument-sang-ensemble, bach.</t>
  </si>
  <si>
    <t>Klasisk musikpædagog (AM), bach.</t>
  </si>
  <si>
    <t>Rytmisk musikpædagog (AM), bach</t>
  </si>
  <si>
    <t>Elektronisk musik og lydkunst, bach.</t>
  </si>
  <si>
    <t>Kirkemusik, bach.</t>
  </si>
  <si>
    <t>Rytmisk musik, bach.</t>
  </si>
  <si>
    <t>Komponist, bach.</t>
  </si>
  <si>
    <t>Sangskrivning, bach.</t>
  </si>
  <si>
    <t>Tonemester (musik), bach.</t>
  </si>
  <si>
    <t>Lydtekniker (musik), bach.</t>
  </si>
  <si>
    <t>Musikformidling, bach.</t>
  </si>
  <si>
    <t>Den individuelle musikuddannelse IM, bach.</t>
  </si>
  <si>
    <t>Folkemusik, bach.</t>
  </si>
  <si>
    <t>Musik og musikpædagogik, bach.</t>
  </si>
  <si>
    <t>Musikpædagog, kand.2år</t>
  </si>
  <si>
    <t>Musik og musikpædagogik, kand.2år</t>
  </si>
  <si>
    <t>Musikpædagogisk udvikling (MMS), master</t>
  </si>
  <si>
    <t>Klassisk instrument-sang-ensemble, kand.2år</t>
  </si>
  <si>
    <t>Rytmisk instrument-sang-ensemble, kand.2år</t>
  </si>
  <si>
    <t>Klassisk musikpædagog (AM), kand.2år</t>
  </si>
  <si>
    <t>Rytmisk musikpædagog (AM), kand.2år</t>
  </si>
  <si>
    <t>Elektronisk musik og lydkunst, kand.2år</t>
  </si>
  <si>
    <t>Kirkemusik, kand.2år</t>
  </si>
  <si>
    <t>Komponist, kand.2år</t>
  </si>
  <si>
    <t>Tonemester (musik), kand.2år</t>
  </si>
  <si>
    <t>Den individuelle musikuddannelse IM, kand.2år</t>
  </si>
  <si>
    <t>Musikformidling, kand.2år</t>
  </si>
  <si>
    <t>Folkemusik, kand.2år</t>
  </si>
  <si>
    <t>Musik (Music Creation), kand.2år</t>
  </si>
  <si>
    <t>Værkstedsteknisk grundskole, bandagist</t>
  </si>
  <si>
    <t>Bandagist, prof.bach.</t>
  </si>
  <si>
    <t>Kræftsygepleje, specialsygeplejerske</t>
  </si>
  <si>
    <t>Protese- og ortoseteknologi, prof.bach.</t>
  </si>
  <si>
    <t>Kurser IDV</t>
  </si>
  <si>
    <t xml:space="preserve">Naturvidenskab                                    </t>
  </si>
  <si>
    <t xml:space="preserve">Teknisk videnskab                                 </t>
  </si>
  <si>
    <t xml:space="preserve">Sundhedsvidenskab                                 </t>
  </si>
  <si>
    <t xml:space="preserve">Samfundsvidenskab                                 </t>
  </si>
  <si>
    <t xml:space="preserve">Humaniora                                         </t>
  </si>
  <si>
    <t xml:space="preserve">Jordbrug- og veterinærvidenskab                   </t>
  </si>
  <si>
    <t xml:space="preserve">Museer og samlinger, samt udstillingsvirksomhed   </t>
  </si>
  <si>
    <t xml:space="preserve">Biblioteker                                       </t>
  </si>
  <si>
    <t xml:space="preserve">Center for Undervisningsmidler                    </t>
  </si>
  <si>
    <t xml:space="preserve">Teknologioverførsel                               </t>
  </si>
  <si>
    <t>Større faste formidlingsaktiviteter (fx Forskninge</t>
  </si>
  <si>
    <t>Forskningsbaseret myndighedsbetjening med FL-bevil</t>
  </si>
  <si>
    <t>Myndighedsbetjening i forlængelse af aftaler med F</t>
  </si>
  <si>
    <t xml:space="preserve">Retsmedicinske ydelser                            </t>
  </si>
  <si>
    <t>Rådgivning og øvrige ydelser (behandling, monitore</t>
  </si>
  <si>
    <t xml:space="preserve">Kostafdelinger                                    </t>
  </si>
  <si>
    <t xml:space="preserve">Kollegier                                         </t>
  </si>
  <si>
    <t>Delformålsnavn</t>
  </si>
  <si>
    <t xml:space="preserve">Total </t>
  </si>
  <si>
    <t>Bygningsomk. (BYG) pr. delformål</t>
  </si>
  <si>
    <t>Afvikling</t>
  </si>
  <si>
    <t xml:space="preserve">Link til konterings- og fordelingsvejledningen. </t>
  </si>
  <si>
    <t>Delformålsnr. kort</t>
  </si>
  <si>
    <t>Hovedformål kort</t>
  </si>
  <si>
    <t>Beskrivelse af omposteringen</t>
  </si>
  <si>
    <t>Hovedformålsnr.</t>
  </si>
  <si>
    <t>Beløb fra justeringsfanen</t>
  </si>
  <si>
    <t>Beløb fra omposteringsfanen</t>
  </si>
  <si>
    <t xml:space="preserve">UDDYBENDE FORKLARING TIL OMPOSTERINGERNE (brug alt-retur for ny linje):
</t>
  </si>
  <si>
    <t>Kaospilot Education</t>
  </si>
  <si>
    <t>Business, Language and Culture, kand.2år</t>
  </si>
  <si>
    <t>Business, Language and Culture, bach.</t>
  </si>
  <si>
    <t>Mechanical Design, civilingeniør 2år</t>
  </si>
  <si>
    <t>Food Science and Technology, kand.2år</t>
  </si>
  <si>
    <t>European Studies, kand.2år</t>
  </si>
  <si>
    <t>Economics and Business administration, kand.2år</t>
  </si>
  <si>
    <t>Advanced Economics and Finance, kand.2år</t>
  </si>
  <si>
    <t>Information Architecture, kand.2år</t>
  </si>
  <si>
    <t>Design and Innovation, civilingeniør 2år</t>
  </si>
  <si>
    <t>Industrial Engineering and Management, civilingeniør 2år</t>
  </si>
  <si>
    <t>Operations and Innivation Management, kand.2år</t>
  </si>
  <si>
    <t>Manufacturing Technology, civilingeniør 2år</t>
  </si>
  <si>
    <t>Engineering Design and Applied Mechanics, civilingeniør 2år</t>
  </si>
  <si>
    <t>Food Innovation and Health, kand.2år</t>
  </si>
  <si>
    <t>Urban Energy and Environmental Planning, civilingeniør 2år</t>
  </si>
  <si>
    <t>Energy Engineering, civilingeniør 2år</t>
  </si>
  <si>
    <t>Food Technology, civilingeniør 2år</t>
  </si>
  <si>
    <t>Molecular Nutrition and Food Technology, kand.2år</t>
  </si>
  <si>
    <t>Pharmaceutical Sciences, kand.2år</t>
  </si>
  <si>
    <t>Applied Chemistry, civilingeniør 2år</t>
  </si>
  <si>
    <t>Biomedical Engineering, civilingeniør 2år</t>
  </si>
  <si>
    <t>Journalism, Media and Globalisation, kand.2år</t>
  </si>
  <si>
    <t>Computational Biomedicine, kand.2.år</t>
  </si>
  <si>
    <t>Product Development and Innovation, civilingeniør 2år</t>
  </si>
  <si>
    <t>Cognitive Science, bach.</t>
  </si>
  <si>
    <t>Law, kand.2år</t>
  </si>
  <si>
    <t>Business Administration and Innovation in Health Care, kand.2år</t>
  </si>
  <si>
    <t>Information Technology, civilingeniør 2år</t>
  </si>
  <si>
    <t>Molekylær medicin, kand.2år</t>
  </si>
  <si>
    <t>Intercultural Studies in Latin America and Spain, kand.2år</t>
  </si>
  <si>
    <t>Intercultural Studies, German, kand.2år</t>
  </si>
  <si>
    <t>Intercultural Studies, kand.2år</t>
  </si>
  <si>
    <t>Computer Engineering, civilingeniør 2år</t>
  </si>
  <si>
    <t>IT Product Development, kand.2år</t>
  </si>
  <si>
    <t>Quantitative Biology and Disease Modelling, civilingeniør 2år</t>
  </si>
  <si>
    <t>Kemi og bioteknologi, ing.prof.bach.</t>
  </si>
  <si>
    <t>International virksomhedskommunikation, engelsk, bach.</t>
  </si>
  <si>
    <t>International virksomhedskommunikation, tysk, bach.</t>
  </si>
  <si>
    <t>Religion studier/Religionsvidenskab, bach.</t>
  </si>
  <si>
    <t>Robotics, civilingeniør 2år</t>
  </si>
  <si>
    <t>Electronics, civilingeniør 2år</t>
  </si>
  <si>
    <t>Samfundsfag, kand.2år</t>
  </si>
  <si>
    <t>Medicinal Chemistry, kand.2år</t>
  </si>
  <si>
    <t>Agriculture, kand.2år</t>
  </si>
  <si>
    <t>Akademiuddannelse i international salg og markedsføring</t>
  </si>
  <si>
    <t>Biochemistry, kand.2år</t>
  </si>
  <si>
    <t>Paramedicin og præhospitalt arbejde, prof.bach.</t>
  </si>
  <si>
    <t>Erhvervsøkonomi og jura, kand.2år</t>
  </si>
  <si>
    <t>Maritim teknolog</t>
  </si>
  <si>
    <t>IT-product design, kand.2år</t>
  </si>
  <si>
    <t>Regulation and automation, civilingeniør 2år</t>
  </si>
  <si>
    <t>Wireless communication systems, civilingeniør 2år</t>
  </si>
  <si>
    <t>Vision, graphics and inveractive systems, civilingeniør 2år</t>
  </si>
  <si>
    <t>Chemical engineering, civilingeniør 2år</t>
  </si>
  <si>
    <t>Chemistry, civilingeniør 2år</t>
  </si>
  <si>
    <t>Biotechnology and Chemical Engineering, civilingeniør 2år</t>
  </si>
  <si>
    <t>Technology Based Business Development civilingeniør 2år</t>
  </si>
  <si>
    <t>Environmental and Natural Resource Economics, kand.2år</t>
  </si>
  <si>
    <t>Agro-environmental management, kand.2år</t>
  </si>
  <si>
    <t>Mechatronics, ing.prof.bach.</t>
  </si>
  <si>
    <t>Global Forestry, kand.2år</t>
  </si>
  <si>
    <t>Human nutrition, kand.2år</t>
  </si>
  <si>
    <t>Chemistry and Biotechnology, civilingeniør 2år</t>
  </si>
  <si>
    <t>Multicultural Communication in Organisations, kand.2år</t>
  </si>
  <si>
    <t>International shipping and trade, bach.</t>
  </si>
  <si>
    <t>International business and politics, kand.2år</t>
  </si>
  <si>
    <t>International Business, bach.</t>
  </si>
  <si>
    <t>Business Administration and Service Management, bach.</t>
  </si>
  <si>
    <t>Business Administration and Sociology, bach.</t>
  </si>
  <si>
    <t>Data science, kand.2år</t>
  </si>
  <si>
    <t>Business Administration and Digital Management, bach.</t>
  </si>
  <si>
    <t>International Business and Politics, bach.</t>
  </si>
  <si>
    <t>Business Administration and Philosophy, kand.2år</t>
  </si>
  <si>
    <t>Management of Creative Business Processes, kand.2år</t>
  </si>
  <si>
    <t>Organisational Innovation and Entrepreneurship, kand.2år</t>
  </si>
  <si>
    <t>Business, Language and Culture, spanish, kand.2år</t>
  </si>
  <si>
    <t>Business, Language and Culture, arabic, kand.2år</t>
  </si>
  <si>
    <t>Business, Language and Culture, chinese, kand.2år</t>
  </si>
  <si>
    <t>Business, Language and Culture - International Tourism and Leisure Management, kand.2år</t>
  </si>
  <si>
    <t>European studies, bach.</t>
  </si>
  <si>
    <t>Environmental and resource management, kand.2år</t>
  </si>
  <si>
    <t>Global development, kand.2år</t>
  </si>
  <si>
    <t>Agrobiology, kand.2år</t>
  </si>
  <si>
    <t>Agricultural Economics, kand.2år</t>
  </si>
  <si>
    <t>Landscape Architecture, kand.2år</t>
  </si>
  <si>
    <t>Digital Innovation and Management, kand.2år</t>
  </si>
  <si>
    <t>Games, kand.2år</t>
  </si>
  <si>
    <t>Contemporary Middle Eastern Studies, kand.2år</t>
  </si>
  <si>
    <t>Advanced migration studies, kand.2år</t>
  </si>
  <si>
    <t>Culture, Communication and Globalization, kand.2år</t>
  </si>
  <si>
    <t>Sustainable heritage management, kand.2år</t>
  </si>
  <si>
    <t>Signal Processing and Acoustics, civilingeniør 2år</t>
  </si>
  <si>
    <t>Applied Cultural Analysis, kand.2år</t>
  </si>
  <si>
    <t>Biotechnology, civilingeniør 2år</t>
  </si>
  <si>
    <t>IT and Cognition, kand.2år</t>
  </si>
  <si>
    <t>Cognition and Communikation, kand.2år</t>
  </si>
  <si>
    <t>Electrical Engineering, civilingeniør 2år</t>
  </si>
  <si>
    <t>Religious Roots of Europe, kand.2år</t>
  </si>
  <si>
    <t>International Security and Law, kand.2år</t>
  </si>
  <si>
    <t>Comparative Public Policy and Welfare Studies, kand.2år</t>
  </si>
  <si>
    <t>Cultural Sociology, kand.2år</t>
  </si>
  <si>
    <t>Security Risk Management, kand.2år</t>
  </si>
  <si>
    <t>Advanced Development in Social Work, kand.2år</t>
  </si>
  <si>
    <t>Human Biology, kand.2år</t>
  </si>
  <si>
    <t>Global Health, kand.2år</t>
  </si>
  <si>
    <t>Immunology and Inflammation, kand.2år</t>
  </si>
  <si>
    <t>Market and Management Anthropology, bach.</t>
  </si>
  <si>
    <t>Molekylær biomedicin/Molekylær medicin, bach.</t>
  </si>
  <si>
    <t>European Environmental Economy and Policy, kand.2år</t>
  </si>
  <si>
    <t>Musik/Musikvidenskab, kand.2år</t>
  </si>
  <si>
    <t>Statistics, kand.2år</t>
  </si>
  <si>
    <t>Geology-Geoscience, kand.2år</t>
  </si>
  <si>
    <t>Bioinformatics, kand.2år</t>
  </si>
  <si>
    <t>American Studies, kand.2år</t>
  </si>
  <si>
    <t>African Studies, kand.2år</t>
  </si>
  <si>
    <t>IT, kommunikation og organisation, kand.2år</t>
  </si>
  <si>
    <t>IT, læring og organisatorisk omstilling, kand.2år</t>
  </si>
  <si>
    <t>Surveying, Planning and Land Management, kand.2år</t>
  </si>
  <si>
    <t>Medialogy, kand.2år</t>
  </si>
  <si>
    <t>Tourism, kand.2år</t>
  </si>
  <si>
    <t>Techno-Anthropology, kand.2år</t>
  </si>
  <si>
    <t>Applied Industrial Electronics, ing.bach.</t>
  </si>
  <si>
    <t>Mechatronics, ing.bach.</t>
  </si>
  <si>
    <t>Sustainable Biotechnology, ing.bach.</t>
  </si>
  <si>
    <t>IT, Communication and New Media, ing.bach.</t>
  </si>
  <si>
    <t>Medicine with Industrial Specialisation, kand.2år</t>
  </si>
  <si>
    <t>Lighting Design, kand.2år</t>
  </si>
  <si>
    <t>Mathematical Modelling and Computation, civilingeniør 2år</t>
  </si>
  <si>
    <t>Sustainable and Safe Food Production, master</t>
  </si>
  <si>
    <t>Climate Change, kand.2år</t>
  </si>
  <si>
    <t>Quantum Computing, kand.2år</t>
  </si>
  <si>
    <t>Data Science, bach.</t>
  </si>
  <si>
    <t>IT-Product Development, bach.</t>
  </si>
  <si>
    <t>Applied Mathematics, kand.2år</t>
  </si>
  <si>
    <t>Earth and Space Physics and Engineering, civilingeniør 2år</t>
  </si>
  <si>
    <t>Astronomy, kand.2år</t>
  </si>
  <si>
    <t>Geophysics, kand.2år</t>
  </si>
  <si>
    <t>Science Studies, kand.2år</t>
  </si>
  <si>
    <t>Actuarial Mathematics, kand.2år</t>
  </si>
  <si>
    <t>Global Business Informatics, bach.</t>
  </si>
  <si>
    <t>Environmental Risk, kand.2år</t>
  </si>
  <si>
    <t>Biotechnology, kand.2år</t>
  </si>
  <si>
    <t>Nature Management, kand.2år</t>
  </si>
  <si>
    <t>Operations and Management Engineering, civilingeniør 2år</t>
  </si>
  <si>
    <t>Sustainable Cities, civilingeniør 2år</t>
  </si>
  <si>
    <t>Transport and Logistics, civilingeniør 2år</t>
  </si>
  <si>
    <t>Sustainable Energy Engineering, civilingeniør 2år</t>
  </si>
  <si>
    <t>Intelligent Reliable Systems, civilingeniør 2år</t>
  </si>
  <si>
    <t>Communication Technologies and System Design, civilingeniør 2år</t>
  </si>
  <si>
    <t>Mechatronics, civilingeniør 2år</t>
  </si>
  <si>
    <t>Sustainable Design, civilingeniør 2år</t>
  </si>
  <si>
    <t>Business Administration and Bioentrepreneurship, kand.2år</t>
  </si>
  <si>
    <t>Urban Design, kand.2år</t>
  </si>
  <si>
    <t>Urban Design, civilingeniør 2år</t>
  </si>
  <si>
    <t>Industrial Design, kand.2år</t>
  </si>
  <si>
    <t>Industrial Design, civilingeniør 2år</t>
  </si>
  <si>
    <t>Architecture, kand.2år</t>
  </si>
  <si>
    <t>Architecture, civilingeniør 2år</t>
  </si>
  <si>
    <t>Pharmaceutical Design and Engineering, civilingeniør 2år</t>
  </si>
  <si>
    <t>Innovative Communication Technologies Entrepreneurship, civilingeniør 2år</t>
  </si>
  <si>
    <t>Civil and Architectural Engineering, civilingeniør 2år</t>
  </si>
  <si>
    <t>Sustainable Biotechnology, civilingeniør 2år</t>
  </si>
  <si>
    <t>Oil and Gas Technology, civilingeniør 2år</t>
  </si>
  <si>
    <t>Engineering Acoustics, civilingeniør 2år</t>
  </si>
  <si>
    <t>Indoor Environmental and Energy Engineering, civilingeniør 2år</t>
  </si>
  <si>
    <t>Structural and Civil Engineering, civilingeniør 2år</t>
  </si>
  <si>
    <t>Water and Environment Engineering, civilingeniør 2år</t>
  </si>
  <si>
    <t>Integrated Food Studies, kand.2år</t>
  </si>
  <si>
    <t>Architectural Engineering, civilingeniør 2år</t>
  </si>
  <si>
    <t>Materials and Manufacturing Engineering, civilingeniør 2år</t>
  </si>
  <si>
    <t>Nanobioteknology, civilingeniør 2år</t>
  </si>
  <si>
    <t>Sound and Music Computing, civilingeniør 2år</t>
  </si>
  <si>
    <t>Building Energy Design, kand.2år</t>
  </si>
  <si>
    <t>Grøn energiomstilling, diplomuddannelse</t>
  </si>
  <si>
    <t>Samfundsmæssige konflikter og intervention, master</t>
  </si>
  <si>
    <t>Didaktik (æstetik), kand.2år</t>
  </si>
  <si>
    <t>Supply Chain Digitalisation, civilingeniør 2år</t>
  </si>
  <si>
    <t>Cybersikkerhed, prof.bach.</t>
  </si>
  <si>
    <t>Cybersikkerhed, ing.prof.bach.</t>
  </si>
  <si>
    <t>Skibsteknik og maritimt design, ing.prof.bach.</t>
  </si>
  <si>
    <t>Plant and Food Science, bach.</t>
  </si>
  <si>
    <t>Biomedical Engineering and Informatics, civilingeniør 2år</t>
  </si>
  <si>
    <t>Geoscience, kand.2år</t>
  </si>
  <si>
    <t>ESG-styring og -rapportering, diplomuddannelse</t>
  </si>
  <si>
    <t>Cardiovascular Technology, master</t>
  </si>
  <si>
    <t>Applied Statistics, master</t>
  </si>
  <si>
    <t>Welfare Assessment in Animal Livestock Production, master</t>
  </si>
  <si>
    <t>Reservation af værelser (tekstanmærkning 109)</t>
  </si>
  <si>
    <t>Faglige omk. pr. delformål</t>
  </si>
  <si>
    <t>I alt</t>
  </si>
  <si>
    <t>Difference</t>
  </si>
  <si>
    <t>Subtotal</t>
  </si>
  <si>
    <t>Uddannelses- og Forskningsstyrelsen har udviklet denne Excel-skabelon til at indrapportere delformål.</t>
  </si>
  <si>
    <t>Vælg institutionsnummer. (Ved markering af det blå felt fremkomer en rulleliste til højre)</t>
  </si>
  <si>
    <t>Kun UDD</t>
  </si>
  <si>
    <t>Alle formål</t>
  </si>
  <si>
    <t>Kun GFO</t>
  </si>
  <si>
    <t>Kun BYG</t>
  </si>
  <si>
    <t>Bygningsomk. på GFO</t>
  </si>
  <si>
    <t>Total</t>
  </si>
  <si>
    <t xml:space="preserve">
Antal praktik-STÅ</t>
  </si>
  <si>
    <t>Administrative fællesskaber (bortset fra BYG)</t>
  </si>
  <si>
    <t>Skabelon for regnskabsåret</t>
  </si>
  <si>
    <t>Indtast</t>
  </si>
  <si>
    <t>alle tal tastes uden fortegn</t>
  </si>
  <si>
    <t>For delformål under hovedformål 1:</t>
  </si>
  <si>
    <t>Formåslregnskab og justeringer</t>
  </si>
  <si>
    <t>Delformålsindberetning</t>
  </si>
  <si>
    <t xml:space="preserve">  </t>
  </si>
  <si>
    <t>Omkostninger fra indberetningsfanen</t>
  </si>
  <si>
    <t>Indberetningsfanen</t>
  </si>
  <si>
    <t>GFO ekskl. BYG</t>
  </si>
  <si>
    <t>BYG + BYG på GFO</t>
  </si>
  <si>
    <t>Hoved-formål</t>
  </si>
  <si>
    <t xml:space="preserve"> 2</t>
  </si>
  <si>
    <t>Generelle fællesomk. (GFO) pr. delformål   ekskl. BYG</t>
  </si>
  <si>
    <t>Mellemlang videregående uddannelse una, ivu(MVU)</t>
  </si>
  <si>
    <t>Spatial Designs and Society, kand.2år</t>
  </si>
  <si>
    <t>Business Studies, kand.2år</t>
  </si>
  <si>
    <t>Lægemiddelregistrering, master</t>
  </si>
  <si>
    <t>Akademiuddannelse i Byggekoordination</t>
  </si>
  <si>
    <t>Akademiuddannelse i Byggeteknologi</t>
  </si>
  <si>
    <t>Religion studier/Religionsvidenskab, kand.2år</t>
  </si>
  <si>
    <t>Interactive Technology, civilingeniør 2år</t>
  </si>
  <si>
    <t>Artificial Intelligence, kand.2år</t>
  </si>
  <si>
    <t>Interactive Technology Engineering, ing.bach.</t>
  </si>
  <si>
    <t>Software Engineering, ing.bach.</t>
  </si>
  <si>
    <t>Artificial Intelligence, bach.</t>
  </si>
  <si>
    <t>Computer Science, bach.</t>
  </si>
  <si>
    <t>Akademiuddannelse i Informationsteknologi</t>
  </si>
  <si>
    <t>Akademiuddannelse i kvalitet og måleteknologi</t>
  </si>
  <si>
    <t>Akademiuddannelse i Ernæring</t>
  </si>
  <si>
    <t>Global Nutrition and Health, prof.bach.</t>
  </si>
  <si>
    <t>International Hospitality Management (overbygning), prof.bach.</t>
  </si>
  <si>
    <t>Entreprenørskab og design</t>
  </si>
  <si>
    <t>Computer Engineering, ing.bach.</t>
  </si>
  <si>
    <t>Industriel 3D-print (overbygning), prof.bach.</t>
  </si>
  <si>
    <t>Sustainable Tourism and Hospitality Management, AO</t>
  </si>
  <si>
    <t>Psykologi, kand.2.år</t>
  </si>
  <si>
    <t>Geologi/Geologi-Geoscience, bach.</t>
  </si>
  <si>
    <t>Surveying and Planning, kand.2år</t>
  </si>
  <si>
    <t>Molecular Medicine, kand.2år</t>
  </si>
  <si>
    <t>Omics (SDC), kand.2år</t>
  </si>
  <si>
    <t>Kemisk-biokemisk teknologi (biomasse-energi) (SDC), civilingeniør 2år</t>
  </si>
  <si>
    <t>Service Systems Design, kand.2år</t>
  </si>
  <si>
    <t>Forfatteruddannelsen (privat udd.)</t>
  </si>
  <si>
    <t>Musicalperformer (privat udd.)</t>
  </si>
  <si>
    <t>Billedkunst (privat udd.)</t>
  </si>
  <si>
    <t>Præliminær organistuddannelse 2 år (privat udd.)</t>
  </si>
  <si>
    <t>Holistisk afspændingspædagog (privat udd.)</t>
  </si>
  <si>
    <t>Bevægelsespædagog (privat udd.)</t>
  </si>
  <si>
    <t>Faglærer i idræt (privat udd.)</t>
  </si>
  <si>
    <t>Pædagog (Rudolf Steiner) (privat udd.)</t>
  </si>
  <si>
    <t>Børnehave- fritidspædagog (Rudolf Steiner) (privat udd.)</t>
  </si>
  <si>
    <t>Danish addiction counselor (privat udd.)</t>
  </si>
  <si>
    <t>Trafikflyver (privat udd.)</t>
  </si>
  <si>
    <t>Beklædningsdesigner-modelkonstruktør (privat udd.)</t>
  </si>
  <si>
    <t>Kosmetolog (privat udd.)</t>
  </si>
  <si>
    <t>Grundskole til og med 6. kl</t>
  </si>
  <si>
    <t>Grundskole 7.-9. kl.</t>
  </si>
  <si>
    <t>Grundskole 10.-11. kl.</t>
  </si>
  <si>
    <t>Gymnasial indslusning for flygtninge GIF</t>
  </si>
  <si>
    <t>Gymnasial suppleringskursus GSK</t>
  </si>
  <si>
    <t>Stx</t>
  </si>
  <si>
    <t>Dansk 1</t>
  </si>
  <si>
    <t>Dansk 2</t>
  </si>
  <si>
    <t>Dansk 3</t>
  </si>
  <si>
    <t>Dansk uoplyst</t>
  </si>
  <si>
    <t>Erhvervsintroduktion, kurser for unge</t>
  </si>
  <si>
    <t>Erhvervsintroduktion, langtidsledige</t>
  </si>
  <si>
    <t>Erhvervsintroduktion, kurser for kvinder</t>
  </si>
  <si>
    <t>Erhvervsintroduktion, eifu/eifl-kurser</t>
  </si>
  <si>
    <t>Erhvervsintroduktion, erhv.dk indvandrere</t>
  </si>
  <si>
    <t>Erhvervsintroduktion, kurser for 10.kl.</t>
  </si>
  <si>
    <t>Erhvervsintroduktion, specialklasser</t>
  </si>
  <si>
    <t>Erhvervsintroduktion, inspirationskurser</t>
  </si>
  <si>
    <t>Kreativ basis, grafisk åben uddannelse (GÅU)</t>
  </si>
  <si>
    <t>Supplerende overbygningsforløb (SOF)</t>
  </si>
  <si>
    <t>Hf</t>
  </si>
  <si>
    <t>Hf-enkeltfag</t>
  </si>
  <si>
    <t>Studenterkursus</t>
  </si>
  <si>
    <t>EB, European baccalaureate</t>
  </si>
  <si>
    <t>1.g, pre-IB</t>
  </si>
  <si>
    <t>Dansk-tysk studentereksamen</t>
  </si>
  <si>
    <t>Dansk-Fransk Baccalauréat</t>
  </si>
  <si>
    <t>IB, International baccalaureate</t>
  </si>
  <si>
    <t>Produktionsskole</t>
  </si>
  <si>
    <t>Husholdningskursus, alment</t>
  </si>
  <si>
    <t>Håndarbejdskursus</t>
  </si>
  <si>
    <t>Særlig tilrettelagt ungdomsuddannelse (STU)</t>
  </si>
  <si>
    <t>Ungdomshøjskolekursus, alment</t>
  </si>
  <si>
    <t>Folkehøjskolekursus, alment</t>
  </si>
  <si>
    <t>Folkehøjskolekursus, særlig gymnastik-/idrætskursus</t>
  </si>
  <si>
    <t>Folkehøjskolekursus, særlig tilrettelagt for handicappede</t>
  </si>
  <si>
    <t>Folkehøjskolekursus, andre</t>
  </si>
  <si>
    <t>Landmand faglært modul 1a</t>
  </si>
  <si>
    <t>Landmand faglært modul 1b</t>
  </si>
  <si>
    <t>Inseminør, kvæg</t>
  </si>
  <si>
    <t>Landmand faglært modul 2</t>
  </si>
  <si>
    <t>Driftsleder grønt bevis</t>
  </si>
  <si>
    <t>Grønt diplom modul 4</t>
  </si>
  <si>
    <t>Landbrugets lederuddannelse</t>
  </si>
  <si>
    <t>Kombineret ungdomsuddannelse</t>
  </si>
  <si>
    <t>Efterskoler 8.-9. kl.</t>
  </si>
  <si>
    <t>Efterskoler 10.-11. kl.</t>
  </si>
  <si>
    <t>Amu.bai, beton- og montagebyggeri</t>
  </si>
  <si>
    <t>Amu.bai, industriel fremstilling af betonvarer/ -elementer</t>
  </si>
  <si>
    <t>Amu.trp, personbefordring med bybane</t>
  </si>
  <si>
    <t>Amu.bai, anlægsarbejder</t>
  </si>
  <si>
    <t>RKV før EUD</t>
  </si>
  <si>
    <t>Amu.bai, bygge- og anlægsopgaver i tungere materialer</t>
  </si>
  <si>
    <t>Amu.ind., beklædnings- og tekstilindustri</t>
  </si>
  <si>
    <t>Amu.ind., lederuddannelse udvidet</t>
  </si>
  <si>
    <t>Amu.ind., teknik-fremstilling-elektronik</t>
  </si>
  <si>
    <t>Amu.ind., bryggeri-brænd.</t>
  </si>
  <si>
    <t>Amu.ind., sala-kødindustri-mejeri</t>
  </si>
  <si>
    <t>Amu.ind., metalindustri</t>
  </si>
  <si>
    <t>Amu.ind., fisk og fjerkræ</t>
  </si>
  <si>
    <t>Amu.ind., procesindustri - levnedsmiddel</t>
  </si>
  <si>
    <t>Amu.ind., snedker og tømrer</t>
  </si>
  <si>
    <t>Amu.ind., fotograffaget</t>
  </si>
  <si>
    <t>Amu.ind., el-faget</t>
  </si>
  <si>
    <t>Amu.ind., træindustrien</t>
  </si>
  <si>
    <t>Amu.ind., grafisk euu</t>
  </si>
  <si>
    <t>Amu.ind., teknikere mv.</t>
  </si>
  <si>
    <t>Amu.ind., metalindustrien specialarb.</t>
  </si>
  <si>
    <t>Amu.ind., kartonnage og papir</t>
  </si>
  <si>
    <t>Amu.ind., fyringsteknik</t>
  </si>
  <si>
    <t>Amu.ind., laborantuddannelse</t>
  </si>
  <si>
    <t>Amu.ind., kødbranchen</t>
  </si>
  <si>
    <t>Amu.ind., mejeriindustrien</t>
  </si>
  <si>
    <t>Amu.ind., plastindustrien</t>
  </si>
  <si>
    <t>Amu.ind., polstermøbler og sko</t>
  </si>
  <si>
    <t>Amu.ind., tobaksindustrien</t>
  </si>
  <si>
    <t>Amu.ind., procesindustri</t>
  </si>
  <si>
    <t>Amu.ind., fællesplan metalindustrien</t>
  </si>
  <si>
    <t>Amu lab./tekn., laboratorieteknik</t>
  </si>
  <si>
    <t>Amu.baj., malerfaget</t>
  </si>
  <si>
    <t>Amu.baj., murer og stenhugger</t>
  </si>
  <si>
    <t>Amu.baj., snedker og tømrer</t>
  </si>
  <si>
    <t>Amu.baj., tekniske installationer</t>
  </si>
  <si>
    <t>Amu.baj., teknikere sala-jordbrug</t>
  </si>
  <si>
    <t>Amu.baj., isoleringsfaget</t>
  </si>
  <si>
    <t>Amu.baj., asfaltbranchen</t>
  </si>
  <si>
    <t>Amu.baj., entreprenører</t>
  </si>
  <si>
    <t>Amu.baj., byggeri og energi</t>
  </si>
  <si>
    <t>Amu.baj., skorstensfejer</t>
  </si>
  <si>
    <t>Amu.baj., vvs-branchen</t>
  </si>
  <si>
    <t>Amu.baj., jordbrugets euu</t>
  </si>
  <si>
    <t>Amu.bai., fugearbejde med fleksible fugematerialer</t>
  </si>
  <si>
    <t>Amu.htf., lederuddannelse</t>
  </si>
  <si>
    <t>Amu.htf., reklamebranchen</t>
  </si>
  <si>
    <t>Amu.htf., filmoperatør</t>
  </si>
  <si>
    <t>Amu.htf., bager og konditor</t>
  </si>
  <si>
    <t>Amu.htf., handel og service</t>
  </si>
  <si>
    <t>Amu.htf., optikerfaget</t>
  </si>
  <si>
    <t>Amu.htf., urmagerfaget</t>
  </si>
  <si>
    <t>Amu.htf., frisør og kosmetik</t>
  </si>
  <si>
    <t>Amu.htf., tandteknikerfag</t>
  </si>
  <si>
    <t>Amu.htf., erhvervsfiskere</t>
  </si>
  <si>
    <t>Amu.htf., køkken og hotel mv</t>
  </si>
  <si>
    <t>Amu.htf., finanssektor</t>
  </si>
  <si>
    <t>Amu.htf., pressefotograf</t>
  </si>
  <si>
    <t>Amu.htf., transport og logistik</t>
  </si>
  <si>
    <t>Amu.htf., serviceerhverv</t>
  </si>
  <si>
    <t>Amu.htf., handel og kontor</t>
  </si>
  <si>
    <t>Amu.htf., vaskeriindustri</t>
  </si>
  <si>
    <t>Amu.htf., teaterteknik</t>
  </si>
  <si>
    <t>Amu.off., social og sundhed</t>
  </si>
  <si>
    <t>Amu.off., statslige uddannelser euu</t>
  </si>
  <si>
    <t>Amu.off., pædagogisk euu</t>
  </si>
  <si>
    <t>Amu.adm, administrative funktioner i HR</t>
  </si>
  <si>
    <t>Amu.trp, lager, terminal og logistik</t>
  </si>
  <si>
    <t>Amu.mej, pasning af dyr</t>
  </si>
  <si>
    <t>Amu.eli, gas- og oliefyrede installationer</t>
  </si>
  <si>
    <t>Amu, fri-institutionsforsøg</t>
  </si>
  <si>
    <t>Teknologi, byggeri og transport, Individuel EUD</t>
  </si>
  <si>
    <t>Fødevarer, jordbrug og oplevelser</t>
  </si>
  <si>
    <t>Omsorg, sundhed og pædagogik</t>
  </si>
  <si>
    <t>Kontor, handel og forretningsservice</t>
  </si>
  <si>
    <t>Teknologi, byggeri og transport</t>
  </si>
  <si>
    <t>Buschauffør</t>
  </si>
  <si>
    <t>Kranfører</t>
  </si>
  <si>
    <t>Gartner</t>
  </si>
  <si>
    <t>AMU. adm, praktisk myndighedsudøvelse</t>
  </si>
  <si>
    <t>Amu.træ, møbelproduktion, halvfabrikata, bygningskomponenter mv.</t>
  </si>
  <si>
    <t>Amu.trp, klargøring af og tunnelkørsel med togmateriel</t>
  </si>
  <si>
    <t>Amu.ind, fremstilling af præcisionsprint og automatisk produktion</t>
  </si>
  <si>
    <t>Arbejdsmarkedsrettet Dansk</t>
  </si>
  <si>
    <t>HHX, 2-årig</t>
  </si>
  <si>
    <t>Amu.eli, køleautomatik og varmepumper</t>
  </si>
  <si>
    <t>Amu.eli, maritime el-installationer</t>
  </si>
  <si>
    <t>Fødevarer, jordbrug og oplevelser (grundforløb plus)</t>
  </si>
  <si>
    <t>Omsorg, sundhed og pædagogik (grundforløb plus)</t>
  </si>
  <si>
    <t>Kontor, handel og forretningsservice (grundforløb plus)</t>
  </si>
  <si>
    <t>Teknologi, byggeri og transport (grundforløb plus)</t>
  </si>
  <si>
    <t>Amu.soc, Omsorg og pleje i det kommunale sundhedsvæsen</t>
  </si>
  <si>
    <t>Amu.bai, Erhvervsdykning i bygge- og anlægsbranchen</t>
  </si>
  <si>
    <t>Amu.ind, Produktion af levnedsmidler, nydelsesmidler, foder</t>
  </si>
  <si>
    <t>Amu.trp, transportoptimering</t>
  </si>
  <si>
    <t>Amu.adm, administration og assistance i sundhedssektoren</t>
  </si>
  <si>
    <t>Amu.met, transportteknisk område</t>
  </si>
  <si>
    <t>Amu.bai, anvendelse af entreprenørmateriel</t>
  </si>
  <si>
    <t>Amu.met, automatik- og procesteknisk område</t>
  </si>
  <si>
    <t>Amu.met, flyteknisk område</t>
  </si>
  <si>
    <t>Amu.bai, maling og overfladebehandling bygninger m.v.</t>
  </si>
  <si>
    <t>Amu.met, guld- og sølvsmedeområdet</t>
  </si>
  <si>
    <t>Amu.adm, IKT-administration og vedligeholdelse</t>
  </si>
  <si>
    <t>Amu.ind-met, skibsbygningstekniske område</t>
  </si>
  <si>
    <t>Amu.adm, foto-, film-, tv- og redaktionel produktion</t>
  </si>
  <si>
    <t>Amu.met, smedeteknisk område</t>
  </si>
  <si>
    <t>Amu.bai, spildevandsbehandling</t>
  </si>
  <si>
    <t>Amu.adm, detailhandel</t>
  </si>
  <si>
    <t>Amu.adm, produktion af trykt og digital kommunikation</t>
  </si>
  <si>
    <t>Amu.adm, handel og logistik</t>
  </si>
  <si>
    <t>Amu.bai, stilladsmontage</t>
  </si>
  <si>
    <t>Amu.adm, spedition og shipping</t>
  </si>
  <si>
    <t>Amu.adm, offentlig forvaltning og sagsbehandling</t>
  </si>
  <si>
    <t>Amu.adm, administration</t>
  </si>
  <si>
    <t>Amu.adm, viden- og forretningsservice</t>
  </si>
  <si>
    <t>Amu.adm, turist og rejse</t>
  </si>
  <si>
    <t>Amu.bai, tagdækning o.lign. med tagpap, membraner og folier</t>
  </si>
  <si>
    <t>Amu.ind-met, støberiteknisk område</t>
  </si>
  <si>
    <t>Amu.adm, ledelse</t>
  </si>
  <si>
    <t>Amu.met, maskin- og værktøjsområdet</t>
  </si>
  <si>
    <t>Amu.bai, vejbygning og belægninger</t>
  </si>
  <si>
    <t>Amu.met, elektronik- og svagstrømsteknisk område</t>
  </si>
  <si>
    <t>Amu.met, data- og kommunikationsteknisk område</t>
  </si>
  <si>
    <t>Amu.adm, finansiel rådgivning og forsikring</t>
  </si>
  <si>
    <t>Amu.soc, pædagogisk arbejde med børn og unge</t>
  </si>
  <si>
    <t>Amu.adm, forsikring og pension</t>
  </si>
  <si>
    <t>Amu.bai, anlægskonstruktioner og råhuse</t>
  </si>
  <si>
    <t>Amu.lev, industrislagtning og forædling af kødprodukter</t>
  </si>
  <si>
    <t>Amu.bai, boringer på land og jordbundsundersøgelser</t>
  </si>
  <si>
    <t>Amu.lev, detailforarbejdning og forædling af ferskvarer</t>
  </si>
  <si>
    <t>Amu.mej, maskiner og teknik landbruget</t>
  </si>
  <si>
    <t>Amu.srv, ejendomsservice</t>
  </si>
  <si>
    <t>Amu.bai, aptering af bygninger mv.</t>
  </si>
  <si>
    <t>Amu.lev, reception, servering og service</t>
  </si>
  <si>
    <t>Amu.bai, nedrivning og affaldshåndtering</t>
  </si>
  <si>
    <t>Amu.mej, planteproduktion i landbruget</t>
  </si>
  <si>
    <t>Amu.mej, husdyrproduktion i landbruget</t>
  </si>
  <si>
    <t>Amu.mej, pasning af zoodyr, hobbydyr og fisk</t>
  </si>
  <si>
    <t>Amu.bai, kloakering</t>
  </si>
  <si>
    <t>Amu.bai, isolering af tekniske anlæg</t>
  </si>
  <si>
    <t>Amu.bai, projektering, sagsbeh., reg. og teknisk salg</t>
  </si>
  <si>
    <t>Amu.mej, produktion og pakning mejeriprodukter</t>
  </si>
  <si>
    <t>Amu.lev, brød-, kage-, dessert- og konfekturefremstilling</t>
  </si>
  <si>
    <t>Amu.ind, laboratorieservice</t>
  </si>
  <si>
    <t>Amu.lev, madfremstilling - institutionskøkkener</t>
  </si>
  <si>
    <t>Amu.ind-met, svejsning og termisk skæring i metal</t>
  </si>
  <si>
    <t>Amu.met, teknisk design og tegning i industrien</t>
  </si>
  <si>
    <t>Amu.eli, elektrisk automation på aut.- maskiner og anlæg</t>
  </si>
  <si>
    <t>Amu.eli, elevatorteknik</t>
  </si>
  <si>
    <t>Amu.eli, el-forsyningsanlæg</t>
  </si>
  <si>
    <t>Amu.eli, bygningers el-installationer og antennemontage</t>
  </si>
  <si>
    <t>Amu.eli, service på hvidevare- og køleautomatik</t>
  </si>
  <si>
    <t>Amu.eli, intelligente bygningsinstallationer og CTS-anlæg</t>
  </si>
  <si>
    <t>Amu.eli, sikrings- og alarmteknik</t>
  </si>
  <si>
    <t>Amu.eli, tele- og datateknik</t>
  </si>
  <si>
    <t>Amu.srv, pleje af hår, hud og negle</t>
  </si>
  <si>
    <t>Amu.srv, urmageri</t>
  </si>
  <si>
    <t>Amu.srv, optometri</t>
  </si>
  <si>
    <t>Amu.srv, industriel vask og efterbehandling tekstiler</t>
  </si>
  <si>
    <t>Amu.ind, beklædnings- og textilområdet</t>
  </si>
  <si>
    <t>Amu.ind, travers-portalkran-riggerområdet</t>
  </si>
  <si>
    <t>Amu.mej, etablering og pleje af grønne områder og anlæg</t>
  </si>
  <si>
    <t>Amu.mej, produktion af og rådgivning om planteskoleplanter</t>
  </si>
  <si>
    <t>Amu.mej, produktion af og rådgivning om væksthusplanter</t>
  </si>
  <si>
    <t>Amu.ind, overfladebehandling stålkonstruktioner</t>
  </si>
  <si>
    <t>Amu.ind, spåntagende metalindustri</t>
  </si>
  <si>
    <t>Amu.ind, køle- og klimaanlæg</t>
  </si>
  <si>
    <t>Amu.ind, montage af elektronik</t>
  </si>
  <si>
    <t>Amu.adm, operativ retshåndhævelse, forebyggelse og efterforskning</t>
  </si>
  <si>
    <t>Amu.mej, skovbrug og landskabsdrift</t>
  </si>
  <si>
    <t>Amu.ind, fremstilling af medicinalvarer og -produkter</t>
  </si>
  <si>
    <t>Amu.adm, praktisk kirketjeneste</t>
  </si>
  <si>
    <t>Amu.ind, industriel produktion af levneds- og nydelsesmidler</t>
  </si>
  <si>
    <t>Amu.ind, procesindustriel produktion af non-food produkter</t>
  </si>
  <si>
    <t>Amu.srv, rengøringsservice</t>
  </si>
  <si>
    <t>Amu.ind, plastområdet - hærdeplast</t>
  </si>
  <si>
    <t>Amu.ind, plastområdet - plastsvejsning</t>
  </si>
  <si>
    <t>Amu.ind, plastområdet - termoplast</t>
  </si>
  <si>
    <t>Amu.ind, montage af lettere industriprodukter</t>
  </si>
  <si>
    <t>Amu.ind, elektroniske komponenter og produkter</t>
  </si>
  <si>
    <t>Amu.ind, forsynings- og distributionssektorerne</t>
  </si>
  <si>
    <t>Amu.srv, vagtservice</t>
  </si>
  <si>
    <t>Amu.soc, patientrelateret service på sygehusene</t>
  </si>
  <si>
    <t>Amu.lev, madfremstilling - restaurant, kantine og catering</t>
  </si>
  <si>
    <t>Amu.eli, blikkenslagerarbejde</t>
  </si>
  <si>
    <t>Amu.eli, servicering af varme og sanitet</t>
  </si>
  <si>
    <t>Amu.soc, omsorg, sygepleje og pædagogisk arbejde</t>
  </si>
  <si>
    <t>Amu.eli, installation og service af klima og ventilation</t>
  </si>
  <si>
    <t>Amu.eli, Installation service - varme-vand-afløb vvs-området</t>
  </si>
  <si>
    <t>Amu.soc, sundheds-og sygeplejeopgaver i sygehusvæsenet</t>
  </si>
  <si>
    <t>Amu.eli, skorstensfejerarbejde</t>
  </si>
  <si>
    <t>Amu.eli, industrielle rørsystemer og anlæg</t>
  </si>
  <si>
    <t>Amu.srv, tandteknik</t>
  </si>
  <si>
    <t>Amu.træ, bolig- og autointeriørmontering</t>
  </si>
  <si>
    <t>Amu.træ, massivtræmøbel</t>
  </si>
  <si>
    <t>Amu.adm, kontrol og resocialisering af indsatte og asylansøgere</t>
  </si>
  <si>
    <t>Amu.træ, savværk og halvfabrikata</t>
  </si>
  <si>
    <t>Amu.træ, vinduer, døre og bygningskomponenter</t>
  </si>
  <si>
    <t>Amu.træ, plademøbel</t>
  </si>
  <si>
    <t>Amu.met, cykelmekanisk område</t>
  </si>
  <si>
    <t>Amu.met, entreprenør- og landbrugstekniske område</t>
  </si>
  <si>
    <t>Amu.met, køleteknisk område</t>
  </si>
  <si>
    <t>Amu.met, klimateknisk område</t>
  </si>
  <si>
    <t>Amu.met, varmeteknisk område (fyrede anlæg)</t>
  </si>
  <si>
    <t>Amu.ind, betjening og programmering industrirobotter</t>
  </si>
  <si>
    <t>Amu.ind, produktion i fiske- og fjerkræindustrien</t>
  </si>
  <si>
    <t>Amu.ind, pladebearbejdende metalindustri</t>
  </si>
  <si>
    <t>Amu.ind, industriel overfladebehandling</t>
  </si>
  <si>
    <t>Amu.trp, grundkompetence chauffør - bus</t>
  </si>
  <si>
    <t>Amu.trp, grundkompetence lager og terminal</t>
  </si>
  <si>
    <t>Amu.trp, lager og logistik</t>
  </si>
  <si>
    <t>Amu.trp, klargøring af togmateriel</t>
  </si>
  <si>
    <t>Amu.trp, renovation</t>
  </si>
  <si>
    <t>Amu.trp, flytning og møbeltransport</t>
  </si>
  <si>
    <t>Amu.trp, redning</t>
  </si>
  <si>
    <t>Amu.trp, post</t>
  </si>
  <si>
    <t>Amu.trp, specialbefordring af personer</t>
  </si>
  <si>
    <t>Amu.trp, transportarbejde i lufthavne</t>
  </si>
  <si>
    <t>Amu.trp, havn og terminal</t>
  </si>
  <si>
    <t>Amu.ind, medicinfremstilling</t>
  </si>
  <si>
    <t>Amu.soc, arbejde på klubområdet og i kulturhuse</t>
  </si>
  <si>
    <t>Amu ind, fremstilling af hybride print</t>
  </si>
  <si>
    <t>Amu.trp, grundkompetence chauffør - gods</t>
  </si>
  <si>
    <t>Amu.trp, grundkompetence chauffør - taxi</t>
  </si>
  <si>
    <t>Amu.trp, godstransport ad landevej</t>
  </si>
  <si>
    <t>Amu.trp, personbefordring med bybus, rutebil og taxi</t>
  </si>
  <si>
    <t>Amu.trp, lastbilkran</t>
  </si>
  <si>
    <t>Amu.trp, mobilkran</t>
  </si>
  <si>
    <t>Amu.trp, vintertjeneste</t>
  </si>
  <si>
    <t>Amu, fælleskataloget</t>
  </si>
  <si>
    <t>Amu, overgangsordnings FKB</t>
  </si>
  <si>
    <t>Amu.trp, erhvervsfiskere</t>
  </si>
  <si>
    <t>Amu, individuel kompetenceafklaring</t>
  </si>
  <si>
    <t>Amu.met, de maritime håndværksfag</t>
  </si>
  <si>
    <t>Amu.met, karrosseritekniske område</t>
  </si>
  <si>
    <t>Amu.met, køretøjsområdet</t>
  </si>
  <si>
    <t>Amu.met, låseteknik</t>
  </si>
  <si>
    <t>Amu.met, vedligehold af produktionsudstyr i metalindustrien</t>
  </si>
  <si>
    <t>Amu.ind, betjening af travers-portalkran-riggerudstyr</t>
  </si>
  <si>
    <t>Amu.ind, produktion af køle- og klimaanlæg</t>
  </si>
  <si>
    <t>IT-administrator</t>
  </si>
  <si>
    <t>Amu ind, montage af lettere industriprodukter</t>
  </si>
  <si>
    <t>Amu.ind, fremstilling af produkter i plast</t>
  </si>
  <si>
    <t>Amu.ind, plastsvejsning</t>
  </si>
  <si>
    <t>Amu.ind, procesindustriel produktion</t>
  </si>
  <si>
    <t>Amu.ind, metalindustriel bearbejdning</t>
  </si>
  <si>
    <t>Amu.met, opbygning og drift af offshore installationer</t>
  </si>
  <si>
    <t>Amu.bai, bygge- og anlægsopgaver i lettere/tungere materialer</t>
  </si>
  <si>
    <t>Amu.bai, gulvlægning og vådrumsopgaver med vådrumssikring</t>
  </si>
  <si>
    <t>Amu.bai, konstruktion og montage med glas og aluminium</t>
  </si>
  <si>
    <t>Amu, individuel kompetence vurdering</t>
  </si>
  <si>
    <t>Amu.mej, drift af gartneri, havecenter og planteskole</t>
  </si>
  <si>
    <t>Amu.trp, national og international personbefordring med bus</t>
  </si>
  <si>
    <t>Amu.trp, transport af levende dyr</t>
  </si>
  <si>
    <t>Amu.soc, socialpsykiatri og fysisk/psykisk handicap</t>
  </si>
  <si>
    <t>Amu ind, metrologi i metalindustrien</t>
  </si>
  <si>
    <t>Amu.trp, tanktransport</t>
  </si>
  <si>
    <t>Amu.lev, mad til grupper med varierede behov for ernæring</t>
  </si>
  <si>
    <t>Amu.met, teknisk dokumentation i industriel produktion</t>
  </si>
  <si>
    <t>Fodplejer opskoling</t>
  </si>
  <si>
    <t>Amu.træ, produktion af møbler, orgler, døre, vinduer mv.</t>
  </si>
  <si>
    <t>Amu.adm, administration og assistance tandklinikken</t>
  </si>
  <si>
    <t>Amu.ind-met, støberi- og metalskrotningsindustri</t>
  </si>
  <si>
    <t>Amu.ind, postale produkter og processer</t>
  </si>
  <si>
    <t>Amu.bai, diamantskæring, nedrivning og ressourcehåndtering</t>
  </si>
  <si>
    <t>Automatiktekniker</t>
  </si>
  <si>
    <t>Tarmtekniker</t>
  </si>
  <si>
    <t>Fitness- og træneruddannelsen</t>
  </si>
  <si>
    <t>Forberedende voksenundervisning, enkeltfag</t>
  </si>
  <si>
    <t>Kirkemusiker, sang og korledelse (KM SK)</t>
  </si>
  <si>
    <t>Dance and Participation, kand.2år</t>
  </si>
  <si>
    <t>Production Design</t>
  </si>
  <si>
    <t>Performing Arts, kand.2år</t>
  </si>
  <si>
    <t>Music, kand.2år</t>
  </si>
  <si>
    <t>Psykiatrisk og børne-/ungdomspsykiatrisk sygepleje, specialsygeplejerske</t>
  </si>
  <si>
    <t>Anæstesiologisk sygepleje, specialsygeplejerske</t>
  </si>
  <si>
    <t>Intensiv sygepleje, specialsygeplejerske</t>
  </si>
  <si>
    <t>Infektionshygiejne (Hygiejnesygeplejersker), specialsygeplejerske</t>
  </si>
  <si>
    <t>Sundhedsplejerske, specialsygeplejerske</t>
  </si>
  <si>
    <t>Borgernær sygepleje, specialsygeplejerske</t>
  </si>
  <si>
    <t>Akutsygepleje, specialsygeplejerske</t>
  </si>
  <si>
    <t>Formidling/erhvervssprog, ivu (mvu)</t>
  </si>
  <si>
    <t>Samfundsvidenskab ivu (mvu)</t>
  </si>
  <si>
    <t>Naturvidenskab, ivu (mvu)</t>
  </si>
  <si>
    <t>Levnedsmiddel/husholdning, ivu (mvu)</t>
  </si>
  <si>
    <t>Jordbrug/fiskeri, ivu (mvu)</t>
  </si>
  <si>
    <t>Generelle fællesomkostninger</t>
  </si>
  <si>
    <t>Bygningsomkostninger</t>
  </si>
  <si>
    <t>International relations, kand.2år</t>
  </si>
  <si>
    <t>Teknisk videnskab (cyber- og computerteknologi), bach.</t>
  </si>
  <si>
    <t>Environmental engineering, civilingeniør 2år</t>
  </si>
  <si>
    <t xml:space="preserve">
Antal teori-STÅ (inkl. værksteds-STÅ)</t>
  </si>
  <si>
    <t>Ubefaren skibsassistent</t>
  </si>
  <si>
    <t>Befaren skibsassistent</t>
  </si>
  <si>
    <t>Electrical Engineering, ing.prof.bach.</t>
  </si>
  <si>
    <t>Intercultural Studies, French, kand.2år</t>
  </si>
  <si>
    <t>Bioinformatics, civilingeniør 2år</t>
  </si>
  <si>
    <t>Human-Centered Artificial Intelligence, civilingeniør 2år</t>
  </si>
  <si>
    <t>Beredskab, katastrofe- og risikomanagement, prof.bach.</t>
  </si>
  <si>
    <t>Civilsamfundsudvikling, prof.bach.</t>
  </si>
  <si>
    <t>Dansk tegnsprogstolk, prof.bach.</t>
  </si>
  <si>
    <t>Pædagogisk-psykologisk rådgivning, professionsmaster</t>
  </si>
  <si>
    <t>Undervisning og skoleudvikling, professionsmaster</t>
  </si>
  <si>
    <t>Mesoamerikastudier, kand.2år</t>
  </si>
  <si>
    <t>Mellemøstens sprog og samfund (Mellemøstens arkæologi), bach.</t>
  </si>
  <si>
    <t>Mesoamerikastudier, bach.</t>
  </si>
  <si>
    <t>Mellemøstens arkæologi, kand.2år</t>
  </si>
  <si>
    <t>Asienstudier (Indien- og sydasienstudier), bach.</t>
  </si>
  <si>
    <t>Electrical Engineering, ing.bach.</t>
  </si>
  <si>
    <t>Engineering Physics, civilingeniør 2år</t>
  </si>
  <si>
    <t>Byggeledelse og bygningsinformatik, kand.2år</t>
  </si>
  <si>
    <t>Dyrevelfærdsvurdering, master</t>
  </si>
  <si>
    <t>European Master in Global Studies (EMGS), kand.2år</t>
  </si>
  <si>
    <t>Amu.bai, bygningsmaling, autolakering samt skilteprod. mv.</t>
  </si>
  <si>
    <t>Business Analytics and Artificial Intelligence, kand.2år</t>
  </si>
  <si>
    <t>Advanced Software Engineering, kand.2år</t>
  </si>
  <si>
    <t>Sundhedsøkonomi, kand.1år</t>
  </si>
  <si>
    <t>Economics and Business Administration, kand.1år</t>
  </si>
  <si>
    <t>Applied Computer Science, kand.1år</t>
  </si>
  <si>
    <t>Computer Science, kand.2år (eka)</t>
  </si>
  <si>
    <t>Jura, kand.2år (eka)</t>
  </si>
  <si>
    <t>Statskundskab, kand.2år (eka)</t>
  </si>
  <si>
    <t>STEM-undervisning, kand.2år (eka)</t>
  </si>
  <si>
    <t>Audiologopædi, kand.2år (eka)</t>
  </si>
  <si>
    <t>Economics and Business Administration, kand.2år (eka)</t>
  </si>
  <si>
    <t>Ergoterapi, kand.2år (eka)</t>
  </si>
  <si>
    <t>Erhvervsøkonomi, kand.2år (eka)</t>
  </si>
  <si>
    <t>Fysioterapi, kand.2år (eka)</t>
  </si>
  <si>
    <t>International virksomhedskommunikation, kand.2år (eka)</t>
  </si>
  <si>
    <t>Jordemodervidenskab, kand.2år (eka)</t>
  </si>
  <si>
    <t>Klinisk sygepleje, kand.2år (eka)</t>
  </si>
  <si>
    <t>Operations Management, civilingeniør 2år (eka)</t>
  </si>
  <si>
    <t>Pædagogik, kand.2år (eka)</t>
  </si>
  <si>
    <t>Revision, kand.2år (eka)</t>
  </si>
  <si>
    <t>Sundhedsfaglig kandidatuddannelse, kand.2år (eka)</t>
  </si>
  <si>
    <t>Bioinformatics, kand.2år (eka)</t>
  </si>
  <si>
    <t>Biology, kand.2år (eka)</t>
  </si>
  <si>
    <t>Biomedicinsk teknologi, civilingeniør 2år (eka)</t>
  </si>
  <si>
    <t>Biotechnology and Chemical Engineering, civilingeniør 2år (eka)</t>
  </si>
  <si>
    <t>Chemistry, kand.2år (eka)</t>
  </si>
  <si>
    <t>Civil and Architectural Engineering, civilingeniør 2år (eka)</t>
  </si>
  <si>
    <t>Computer Engineering, civilingeniør 2år (eka)</t>
  </si>
  <si>
    <t>Data Science, kand.2år (eka)</t>
  </si>
  <si>
    <t>Electrical Engineering, civilingeniør 2år (eka)</t>
  </si>
  <si>
    <t>Geoscience, kand.2år (eka)</t>
  </si>
  <si>
    <t>IT Product Development, kand.2år (eka)</t>
  </si>
  <si>
    <t>Mathematics, kand.2år (eka)</t>
  </si>
  <si>
    <t>Mechanical Engineering, civilingeniør 2år (eka)</t>
  </si>
  <si>
    <t>Molecular Nutrition and Food Technology, kand.2år (eka)</t>
  </si>
  <si>
    <t>Molekylær medicin, kand.2år (eka)</t>
  </si>
  <si>
    <t>Nanoscience, kand.2år (eka)</t>
  </si>
  <si>
    <t>Physics, kand.2år (eka)</t>
  </si>
  <si>
    <t>Science Studies, kand.2år (eka)</t>
  </si>
  <si>
    <t>Statistics, kand.2år (eka)</t>
  </si>
  <si>
    <t>Sygepleje, kand.2år (eka)</t>
  </si>
  <si>
    <t>Technology Based Business Development, civilingeniør 2år (eka)</t>
  </si>
  <si>
    <t>Medicinal Chemistry, kand.2år (eka)</t>
  </si>
  <si>
    <t>Molecular Biology, kand.2år (eka)</t>
  </si>
  <si>
    <t>Mathematics-Economics, kand.2år (eka)</t>
  </si>
  <si>
    <t>Applied Chemistry, civilingeniør 2år (eka)</t>
  </si>
  <si>
    <t>Architectural Engineering, civilingeniør 2år (eka)</t>
  </si>
  <si>
    <t>Autonomous Systems, civilingeniør 2år (eka)</t>
  </si>
  <si>
    <t>Bioinformatics, civilingeniør 2år (eka)</t>
  </si>
  <si>
    <t>Engineering (Sustainable Fisheries and Aquaculture), civilingeniør 2år (eka)</t>
  </si>
  <si>
    <t>Didaktik, dansk, kand.2år (eka)</t>
  </si>
  <si>
    <t>Didaktik, matematik, kand.2år (eka)</t>
  </si>
  <si>
    <t>Didaktik (æstetik), kand.2år (eka)</t>
  </si>
  <si>
    <t>Business, Language and Culture, kand.2år (eka)</t>
  </si>
  <si>
    <t>Ocean Engineering, civilingeniør 2år (eka)</t>
  </si>
  <si>
    <t>Pædagogisk psykologi, kand.2år (eka)</t>
  </si>
  <si>
    <t>Technology Entrepreneurship, kand.2år (eka)</t>
  </si>
  <si>
    <t>Biomedical Engineering, civilingeniør 2år (eka)</t>
  </si>
  <si>
    <t>Biotechnology, civilingeniør 2år (eka)</t>
  </si>
  <si>
    <t>Business Analytics, civilingeniør 2år (eka)</t>
  </si>
  <si>
    <t>Chemical and Biochemical Engineering, civilingeniør 2år (eka)</t>
  </si>
  <si>
    <t>Civil Engineering, civilingeniør 2år (eka)</t>
  </si>
  <si>
    <t>Communication Technologies and System Design, civilingeniør 2år (eka)</t>
  </si>
  <si>
    <t>Design and Innovation, civilingeniør 2år (eka)</t>
  </si>
  <si>
    <t>Earth and Space Physics and Engineering, civilingeniør 2år (eka)</t>
  </si>
  <si>
    <t>Engineering (Biomaterial Engineering for Medicine), civilingeniør 2år (eka)</t>
  </si>
  <si>
    <t>Engineering (Engineering Light), civilingeniør 2år (eka)</t>
  </si>
  <si>
    <t>Engineering (Engineering Physics), civilingeniør 2år (eka)</t>
  </si>
  <si>
    <t>Engineering Acoustics, civilingeniør 2år (eka)</t>
  </si>
  <si>
    <t>Engineering Design and Applied Mechanics, civilingeniør 2år (eka)</t>
  </si>
  <si>
    <t>Environmental Engineering, civilingeniør 2år (eka)</t>
  </si>
  <si>
    <t>Food Technology, civilingeniør 2år (eka)</t>
  </si>
  <si>
    <t>Human-Centered Artificial Intelligence, civilingeniør 2år (eka)</t>
  </si>
  <si>
    <t>Industrial Engineering and Management, civilingeniør 2år (eka)</t>
  </si>
  <si>
    <t>Information Technology, civilingeniør 2år (eka)</t>
  </si>
  <si>
    <t>Materials and Manufacturing Engineering, civilingeniør 2år (eka)</t>
  </si>
  <si>
    <t>Mathematical Modelling and Computation, civilingeniør 2år (eka)</t>
  </si>
  <si>
    <t>Pharmaceutical Design and Engineering, civilingeniør 2år (eka)</t>
  </si>
  <si>
    <t>Sustainable Energy Systems, civilingeniør 2år (eka)</t>
  </si>
  <si>
    <t>Sustainable Energy Technologies, civilingeniør 2år (eka)</t>
  </si>
  <si>
    <t>Wind Energy, civilingeniør 2år (eka)</t>
  </si>
  <si>
    <t>Business Administration and Digital Business, kand.2år (eka)</t>
  </si>
  <si>
    <t>Politik og forvaltning, kand.2år (eka)</t>
  </si>
  <si>
    <t>Biomaterial Engineering for Medicine, civilingeniør 2år (eka)</t>
  </si>
  <si>
    <t>Sustainable Fisheries and Aquaculture, civilingeniør 2år (eka)</t>
  </si>
  <si>
    <t>Engineering Physics, civilingeniør 2år (eka)</t>
  </si>
  <si>
    <t>Computer Science and Engineering, civilingeniør 2år (eka)</t>
  </si>
  <si>
    <t>Engineering Light, civilingeniør 2år (eka)</t>
  </si>
  <si>
    <t>Robot Systems, civilingeniør 2år (eka)</t>
  </si>
  <si>
    <t>Software Engineering, civilingeniør 2år (eka)</t>
  </si>
  <si>
    <t>Mechatronics, civilingeniør 2år (eka)</t>
  </si>
  <si>
    <t>Business Analytics and Artificial Intelligence, kand.2år (eka)</t>
  </si>
  <si>
    <t>Advanced Software Engineering, kand.2år (eka)</t>
  </si>
  <si>
    <t>Æstetik og kultur, bach.</t>
  </si>
  <si>
    <t>Akademiuddannelse i automation og drift</t>
  </si>
  <si>
    <t>Akademiuddannelse i EL-installation</t>
  </si>
  <si>
    <t>Tilsynstekniker</t>
  </si>
  <si>
    <t>Teologisk fleksibel,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</si>
</sst>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.00\ _k_r_._-;\-* #,##0.00\ _k_r_._-;_-* &quot;-&quot;??\ _k_r_._-;_-@_-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0.59999389629810485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36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DCE2"/>
        <bgColor indexed="64"/>
      </patternFill>
    </fill>
    <fill>
      <patternFill patternType="solid">
        <fgColor rgb="FF28506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/>
      </patternFill>
    </fill>
    <fill>
      <patternFill patternType="solid">
        <fgColor rgb="FF28506E"/>
        <bgColor theme="6"/>
      </patternFill>
    </fill>
    <fill>
      <patternFill patternType="solid">
        <fgColor rgb="FFDAE6E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2" borderId="0" applyNumberFormat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Border="0"/>
    <xf numFmtId="0" fontId="10" fillId="0" borderId="0" applyBorder="0"/>
  </cellStyleXfs>
  <cellXfs count="129">
    <xf numFmtId="0" fontId="0" fillId="0" borderId="0" xfId="0"/>
    <xf numFmtId="0" fontId="1" fillId="0" borderId="0" xfId="0" applyFont="1"/>
    <xf numFmtId="0" fontId="2" fillId="0" borderId="0" xfId="1" applyAlignment="1" applyProtection="1"/>
    <xf numFmtId="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/>
    <xf numFmtId="0" fontId="1" fillId="3" borderId="0" xfId="0" applyFont="1" applyFill="1"/>
    <xf numFmtId="0" fontId="6" fillId="0" borderId="0" xfId="0" applyFont="1"/>
    <xf numFmtId="0" fontId="7" fillId="0" borderId="0" xfId="0" applyFont="1"/>
    <xf numFmtId="0" fontId="3" fillId="4" borderId="0" xfId="0" applyFont="1" applyFill="1" applyAlignment="1">
      <alignment wrapText="1"/>
    </xf>
    <xf numFmtId="0" fontId="0" fillId="0" borderId="0" xfId="0" applyFont="1"/>
    <xf numFmtId="0" fontId="8" fillId="0" borderId="0" xfId="0" applyFont="1"/>
    <xf numFmtId="0" fontId="0" fillId="0" borderId="0" xfId="0" applyFill="1"/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Border="1" applyProtection="1"/>
    <xf numFmtId="0" fontId="0" fillId="0" borderId="0" xfId="0" applyProtection="1"/>
    <xf numFmtId="0" fontId="8" fillId="0" borderId="0" xfId="0" applyFont="1" applyBorder="1" applyProtection="1"/>
    <xf numFmtId="3" fontId="0" fillId="0" borderId="0" xfId="3" applyNumberFormat="1" applyFont="1" applyBorder="1" applyProtection="1"/>
    <xf numFmtId="3" fontId="1" fillId="0" borderId="7" xfId="3" applyNumberFormat="1" applyFont="1" applyBorder="1" applyProtection="1"/>
    <xf numFmtId="3" fontId="1" fillId="0" borderId="8" xfId="3" applyNumberFormat="1" applyFont="1" applyBorder="1" applyProtection="1"/>
    <xf numFmtId="0" fontId="8" fillId="0" borderId="0" xfId="0" applyFont="1" applyProtection="1">
      <protection locked="0"/>
    </xf>
    <xf numFmtId="0" fontId="8" fillId="0" borderId="0" xfId="0" applyFont="1" applyProtection="1"/>
    <xf numFmtId="0" fontId="1" fillId="0" borderId="0" xfId="0" applyFont="1" applyProtection="1"/>
    <xf numFmtId="165" fontId="0" fillId="0" borderId="0" xfId="3" applyNumberFormat="1" applyFont="1" applyProtection="1">
      <protection locked="0"/>
    </xf>
    <xf numFmtId="3" fontId="0" fillId="0" borderId="9" xfId="3" applyNumberFormat="1" applyFont="1" applyBorder="1" applyProtection="1"/>
    <xf numFmtId="3" fontId="1" fillId="0" borderId="6" xfId="3" applyNumberFormat="1" applyFont="1" applyBorder="1" applyProtection="1"/>
    <xf numFmtId="3" fontId="0" fillId="0" borderId="0" xfId="0" applyNumberFormat="1"/>
    <xf numFmtId="3" fontId="13" fillId="0" borderId="0" xfId="3" applyNumberFormat="1" applyFont="1" applyBorder="1" applyProtection="1"/>
    <xf numFmtId="3" fontId="15" fillId="0" borderId="0" xfId="3" applyNumberFormat="1" applyFont="1" applyBorder="1" applyProtection="1"/>
    <xf numFmtId="3" fontId="15" fillId="0" borderId="9" xfId="3" applyNumberFormat="1" applyFont="1" applyBorder="1" applyProtection="1"/>
    <xf numFmtId="3" fontId="1" fillId="0" borderId="0" xfId="3" applyNumberFormat="1" applyFont="1" applyBorder="1" applyProtection="1"/>
    <xf numFmtId="3" fontId="5" fillId="0" borderId="0" xfId="0" applyNumberFormat="1" applyFont="1" applyFill="1" applyBorder="1"/>
    <xf numFmtId="3" fontId="11" fillId="0" borderId="0" xfId="0" applyNumberFormat="1" applyFont="1"/>
    <xf numFmtId="3" fontId="12" fillId="0" borderId="0" xfId="2" applyNumberFormat="1" applyFont="1" applyFill="1" applyProtection="1"/>
    <xf numFmtId="1" fontId="0" fillId="0" borderId="0" xfId="0" applyNumberFormat="1" applyAlignment="1">
      <alignment horizontal="left"/>
    </xf>
    <xf numFmtId="3" fontId="1" fillId="0" borderId="5" xfId="3" applyNumberFormat="1" applyFont="1" applyBorder="1" applyProtection="1"/>
    <xf numFmtId="3" fontId="1" fillId="0" borderId="9" xfId="3" applyNumberFormat="1" applyFont="1" applyBorder="1" applyProtection="1"/>
    <xf numFmtId="3" fontId="11" fillId="7" borderId="0" xfId="0" applyNumberFormat="1" applyFont="1" applyFill="1"/>
    <xf numFmtId="3" fontId="12" fillId="7" borderId="0" xfId="0" applyNumberFormat="1" applyFont="1" applyFill="1"/>
    <xf numFmtId="1" fontId="17" fillId="5" borderId="14" xfId="0" applyNumberFormat="1" applyFont="1" applyFill="1" applyBorder="1" applyAlignment="1">
      <alignment horizontal="center"/>
    </xf>
    <xf numFmtId="1" fontId="12" fillId="0" borderId="15" xfId="2" applyNumberFormat="1" applyFont="1" applyFill="1" applyBorder="1" applyAlignment="1" applyProtection="1">
      <alignment horizontal="left"/>
      <protection locked="0"/>
    </xf>
    <xf numFmtId="3" fontId="12" fillId="0" borderId="19" xfId="4" applyNumberFormat="1" applyFont="1" applyFill="1" applyBorder="1" applyProtection="1">
      <protection locked="0"/>
    </xf>
    <xf numFmtId="3" fontId="12" fillId="0" borderId="0" xfId="4" applyNumberFormat="1" applyFont="1" applyFill="1" applyBorder="1" applyProtection="1">
      <protection locked="0"/>
    </xf>
    <xf numFmtId="3" fontId="12" fillId="0" borderId="18" xfId="4" applyNumberFormat="1" applyFont="1" applyFill="1" applyBorder="1" applyProtection="1">
      <protection locked="0"/>
    </xf>
    <xf numFmtId="3" fontId="12" fillId="0" borderId="19" xfId="2" applyNumberFormat="1" applyFont="1" applyFill="1" applyBorder="1" applyProtection="1">
      <protection locked="0"/>
    </xf>
    <xf numFmtId="3" fontId="12" fillId="0" borderId="0" xfId="2" applyNumberFormat="1" applyFont="1" applyFill="1" applyBorder="1" applyProtection="1">
      <protection locked="0"/>
    </xf>
    <xf numFmtId="3" fontId="12" fillId="0" borderId="18" xfId="2" applyNumberFormat="1" applyFont="1" applyFill="1" applyBorder="1" applyProtection="1">
      <protection locked="0"/>
    </xf>
    <xf numFmtId="1" fontId="12" fillId="0" borderId="16" xfId="2" applyNumberFormat="1" applyFont="1" applyFill="1" applyBorder="1" applyAlignment="1" applyProtection="1">
      <alignment horizontal="left"/>
      <protection locked="0"/>
    </xf>
    <xf numFmtId="3" fontId="12" fillId="0" borderId="20" xfId="2" applyNumberFormat="1" applyFont="1" applyFill="1" applyBorder="1" applyProtection="1">
      <protection locked="0"/>
    </xf>
    <xf numFmtId="3" fontId="12" fillId="0" borderId="10" xfId="2" applyNumberFormat="1" applyFont="1" applyFill="1" applyBorder="1" applyProtection="1">
      <protection locked="0"/>
    </xf>
    <xf numFmtId="3" fontId="12" fillId="0" borderId="21" xfId="2" applyNumberFormat="1" applyFont="1" applyFill="1" applyBorder="1" applyProtection="1">
      <protection locked="0"/>
    </xf>
    <xf numFmtId="3" fontId="5" fillId="9" borderId="0" xfId="0" applyNumberFormat="1" applyFont="1" applyFill="1" applyBorder="1" applyProtection="1"/>
    <xf numFmtId="1" fontId="5" fillId="6" borderId="15" xfId="0" applyNumberFormat="1" applyFont="1" applyFill="1" applyBorder="1" applyAlignment="1">
      <alignment horizontal="left" wrapText="1"/>
    </xf>
    <xf numFmtId="3" fontId="5" fillId="6" borderId="1" xfId="0" applyNumberFormat="1" applyFont="1" applyFill="1" applyBorder="1" applyProtection="1"/>
    <xf numFmtId="3" fontId="5" fillId="6" borderId="17" xfId="0" applyNumberFormat="1" applyFont="1" applyFill="1" applyBorder="1" applyAlignment="1">
      <alignment horizontal="right" wrapText="1"/>
    </xf>
    <xf numFmtId="3" fontId="5" fillId="6" borderId="1" xfId="0" applyNumberFormat="1" applyFont="1" applyFill="1" applyBorder="1" applyAlignment="1">
      <alignment horizontal="right" wrapText="1"/>
    </xf>
    <xf numFmtId="3" fontId="5" fillId="6" borderId="1" xfId="0" applyNumberFormat="1" applyFont="1" applyFill="1" applyBorder="1" applyAlignment="1" applyProtection="1">
      <alignment horizontal="right" wrapText="1"/>
    </xf>
    <xf numFmtId="3" fontId="5" fillId="6" borderId="1" xfId="0" applyNumberFormat="1" applyFont="1" applyFill="1" applyBorder="1"/>
    <xf numFmtId="3" fontId="5" fillId="6" borderId="22" xfId="0" applyNumberFormat="1" applyFont="1" applyFill="1" applyBorder="1"/>
    <xf numFmtId="3" fontId="5" fillId="6" borderId="0" xfId="0" applyNumberFormat="1" applyFont="1" applyFill="1" applyBorder="1" applyAlignment="1">
      <alignment horizontal="right" wrapText="1"/>
    </xf>
    <xf numFmtId="3" fontId="5" fillId="6" borderId="18" xfId="0" applyNumberFormat="1" applyFont="1" applyFill="1" applyBorder="1" applyAlignment="1">
      <alignment horizontal="right" wrapText="1"/>
    </xf>
    <xf numFmtId="1" fontId="17" fillId="5" borderId="0" xfId="0" applyNumberFormat="1" applyFont="1" applyFill="1" applyBorder="1" applyAlignment="1">
      <alignment horizontal="center"/>
    </xf>
    <xf numFmtId="3" fontId="12" fillId="0" borderId="0" xfId="2" applyNumberFormat="1" applyFont="1" applyFill="1" applyProtection="1">
      <protection locked="0"/>
    </xf>
    <xf numFmtId="1" fontId="5" fillId="6" borderId="0" xfId="0" applyNumberFormat="1" applyFont="1" applyFill="1" applyBorder="1" applyAlignment="1">
      <alignment horizontal="left" wrapText="1"/>
    </xf>
    <xf numFmtId="0" fontId="5" fillId="6" borderId="0" xfId="0" applyFont="1" applyFill="1" applyProtection="1"/>
    <xf numFmtId="0" fontId="5" fillId="6" borderId="0" xfId="0" applyFont="1" applyFill="1" applyAlignment="1" applyProtection="1">
      <alignment horizontal="right"/>
    </xf>
    <xf numFmtId="0" fontId="5" fillId="9" borderId="0" xfId="0" applyFont="1" applyFill="1" applyBorder="1" applyProtection="1"/>
    <xf numFmtId="0" fontId="9" fillId="9" borderId="0" xfId="0" applyFont="1" applyFill="1" applyBorder="1" applyProtection="1"/>
    <xf numFmtId="0" fontId="0" fillId="0" borderId="0" xfId="0" applyFill="1" applyBorder="1" applyProtection="1"/>
    <xf numFmtId="0" fontId="0" fillId="0" borderId="0" xfId="0" applyFill="1" applyBorder="1" applyProtection="1">
      <protection locked="0"/>
    </xf>
    <xf numFmtId="3" fontId="0" fillId="0" borderId="0" xfId="0" applyNumberFormat="1" applyFill="1" applyBorder="1" applyProtection="1">
      <protection locked="0"/>
    </xf>
    <xf numFmtId="3" fontId="0" fillId="0" borderId="0" xfId="0" applyNumberFormat="1" applyFill="1" applyBorder="1"/>
    <xf numFmtId="0" fontId="1" fillId="0" borderId="0" xfId="0" applyFont="1" applyFill="1" applyBorder="1" applyProtection="1">
      <protection locked="0"/>
    </xf>
    <xf numFmtId="0" fontId="0" fillId="0" borderId="0" xfId="0" applyNumberFormat="1" applyFill="1" applyBorder="1" applyProtection="1"/>
    <xf numFmtId="0" fontId="8" fillId="0" borderId="0" xfId="0" applyFont="1" applyFill="1" applyBorder="1" applyProtection="1"/>
    <xf numFmtId="49" fontId="12" fillId="0" borderId="0" xfId="2" applyNumberFormat="1" applyFont="1" applyFill="1" applyBorder="1" applyProtection="1">
      <protection locked="0"/>
    </xf>
    <xf numFmtId="49" fontId="12" fillId="0" borderId="18" xfId="2" applyNumberFormat="1" applyFont="1" applyFill="1" applyBorder="1" applyProtection="1">
      <protection locked="0"/>
    </xf>
    <xf numFmtId="49" fontId="12" fillId="0" borderId="10" xfId="2" applyNumberFormat="1" applyFont="1" applyFill="1" applyBorder="1" applyProtection="1">
      <protection locked="0"/>
    </xf>
    <xf numFmtId="49" fontId="12" fillId="0" borderId="21" xfId="2" applyNumberFormat="1" applyFont="1" applyFill="1" applyBorder="1" applyProtection="1">
      <protection locked="0"/>
    </xf>
    <xf numFmtId="3" fontId="0" fillId="0" borderId="24" xfId="3" applyNumberFormat="1" applyFont="1" applyBorder="1" applyProtection="1"/>
    <xf numFmtId="3" fontId="1" fillId="0" borderId="24" xfId="3" applyNumberFormat="1" applyFont="1" applyBorder="1" applyProtection="1"/>
    <xf numFmtId="3" fontId="15" fillId="0" borderId="24" xfId="3" applyNumberFormat="1" applyFont="1" applyBorder="1" applyProtection="1"/>
    <xf numFmtId="3" fontId="12" fillId="0" borderId="24" xfId="3" applyNumberFormat="1" applyFont="1" applyBorder="1" applyProtection="1"/>
    <xf numFmtId="3" fontId="9" fillId="0" borderId="24" xfId="3" applyNumberFormat="1" applyFont="1" applyBorder="1" applyProtection="1"/>
    <xf numFmtId="3" fontId="1" fillId="0" borderId="25" xfId="3" applyNumberFormat="1" applyFont="1" applyBorder="1" applyProtection="1"/>
    <xf numFmtId="3" fontId="12" fillId="0" borderId="0" xfId="3" applyNumberFormat="1" applyFont="1" applyBorder="1" applyProtection="1"/>
    <xf numFmtId="0" fontId="14" fillId="0" borderId="23" xfId="0" applyFont="1" applyFill="1" applyBorder="1" applyAlignment="1" applyProtection="1">
      <alignment horizontal="center"/>
    </xf>
    <xf numFmtId="3" fontId="0" fillId="0" borderId="5" xfId="3" applyNumberFormat="1" applyFont="1" applyBorder="1" applyProtection="1"/>
    <xf numFmtId="0" fontId="0" fillId="0" borderId="0" xfId="0" applyBorder="1"/>
    <xf numFmtId="3" fontId="5" fillId="6" borderId="0" xfId="0" applyNumberFormat="1" applyFont="1" applyFill="1" applyBorder="1" applyAlignment="1" applyProtection="1">
      <alignment horizontal="right" wrapText="1"/>
    </xf>
    <xf numFmtId="3" fontId="0" fillId="10" borderId="0" xfId="3" applyNumberFormat="1" applyFont="1" applyFill="1" applyBorder="1" applyProtection="1"/>
    <xf numFmtId="3" fontId="1" fillId="10" borderId="0" xfId="3" applyNumberFormat="1" applyFont="1" applyFill="1" applyBorder="1" applyProtection="1"/>
    <xf numFmtId="3" fontId="5" fillId="6" borderId="9" xfId="0" applyNumberFormat="1" applyFont="1" applyFill="1" applyBorder="1" applyAlignment="1">
      <alignment horizontal="right" wrapText="1"/>
    </xf>
    <xf numFmtId="1" fontId="5" fillId="6" borderId="5" xfId="0" applyNumberFormat="1" applyFont="1" applyFill="1" applyBorder="1" applyAlignment="1">
      <alignment horizontal="left" wrapText="1"/>
    </xf>
    <xf numFmtId="3" fontId="0" fillId="0" borderId="9" xfId="3" quotePrefix="1" applyNumberFormat="1" applyFont="1" applyBorder="1" applyProtection="1"/>
    <xf numFmtId="0" fontId="0" fillId="0" borderId="5" xfId="0" applyBorder="1"/>
    <xf numFmtId="0" fontId="0" fillId="0" borderId="6" xfId="0" applyBorder="1"/>
    <xf numFmtId="3" fontId="13" fillId="7" borderId="0" xfId="3" applyNumberFormat="1" applyFont="1" applyFill="1" applyBorder="1" applyProtection="1"/>
    <xf numFmtId="3" fontId="15" fillId="7" borderId="0" xfId="3" applyNumberFormat="1" applyFont="1" applyFill="1" applyBorder="1" applyProtection="1"/>
    <xf numFmtId="0" fontId="14" fillId="0" borderId="0" xfId="0" applyFont="1" applyFill="1" applyBorder="1" applyAlignment="1" applyProtection="1"/>
    <xf numFmtId="3" fontId="0" fillId="0" borderId="9" xfId="3" applyNumberFormat="1" applyFont="1" applyFill="1" applyBorder="1" applyProtection="1"/>
    <xf numFmtId="3" fontId="1" fillId="0" borderId="9" xfId="3" applyNumberFormat="1" applyFont="1" applyFill="1" applyBorder="1" applyProtection="1"/>
    <xf numFmtId="3" fontId="1" fillId="0" borderId="8" xfId="3" applyNumberFormat="1" applyFont="1" applyFill="1" applyBorder="1" applyProtection="1"/>
    <xf numFmtId="0" fontId="0" fillId="7" borderId="0" xfId="0" applyFill="1" applyBorder="1" applyProtection="1"/>
    <xf numFmtId="0" fontId="1" fillId="7" borderId="0" xfId="0" applyFont="1" applyFill="1" applyBorder="1" applyProtection="1"/>
    <xf numFmtId="0" fontId="1" fillId="0" borderId="0" xfId="0" applyFont="1" applyBorder="1" applyProtection="1"/>
    <xf numFmtId="1" fontId="20" fillId="6" borderId="24" xfId="0" applyNumberFormat="1" applyFont="1" applyFill="1" applyBorder="1" applyAlignment="1">
      <alignment horizontal="right" wrapText="1"/>
    </xf>
    <xf numFmtId="3" fontId="5" fillId="9" borderId="5" xfId="0" applyNumberFormat="1" applyFont="1" applyFill="1" applyBorder="1" applyAlignment="1" applyProtection="1">
      <alignment horizontal="right" wrapText="1"/>
    </xf>
    <xf numFmtId="3" fontId="1" fillId="10" borderId="7" xfId="3" applyNumberFormat="1" applyFont="1" applyFill="1" applyBorder="1" applyProtection="1"/>
    <xf numFmtId="1" fontId="0" fillId="0" borderId="0" xfId="0" applyNumberFormat="1" applyProtection="1"/>
    <xf numFmtId="0" fontId="21" fillId="0" borderId="0" xfId="0" applyFont="1"/>
    <xf numFmtId="0" fontId="12" fillId="0" borderId="0" xfId="0" applyFont="1"/>
    <xf numFmtId="0" fontId="5" fillId="6" borderId="0" xfId="0" applyNumberFormat="1" applyFont="1" applyFill="1"/>
    <xf numFmtId="0" fontId="5" fillId="6" borderId="0" xfId="0" applyFont="1" applyFill="1"/>
    <xf numFmtId="0" fontId="14" fillId="0" borderId="2" xfId="0" applyFont="1" applyFill="1" applyBorder="1" applyAlignment="1" applyProtection="1">
      <alignment horizontal="center"/>
    </xf>
    <xf numFmtId="0" fontId="14" fillId="0" borderId="4" xfId="0" applyFont="1" applyFill="1" applyBorder="1" applyAlignment="1" applyProtection="1">
      <alignment horizontal="center"/>
    </xf>
    <xf numFmtId="0" fontId="14" fillId="0" borderId="3" xfId="0" applyFont="1" applyFill="1" applyBorder="1" applyAlignment="1" applyProtection="1">
      <alignment horizontal="center"/>
    </xf>
    <xf numFmtId="3" fontId="17" fillId="8" borderId="0" xfId="0" applyNumberFormat="1" applyFont="1" applyFill="1" applyBorder="1" applyAlignment="1">
      <alignment horizontal="center" wrapText="1"/>
    </xf>
    <xf numFmtId="3" fontId="18" fillId="7" borderId="0" xfId="0" applyNumberFormat="1" applyFont="1" applyFill="1" applyBorder="1" applyAlignment="1">
      <alignment horizontal="center" wrapText="1"/>
    </xf>
    <xf numFmtId="3" fontId="18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1" fontId="17" fillId="5" borderId="11" xfId="0" applyNumberFormat="1" applyFont="1" applyFill="1" applyBorder="1" applyAlignment="1">
      <alignment horizontal="center"/>
    </xf>
    <xf numFmtId="1" fontId="17" fillId="5" borderId="12" xfId="0" applyNumberFormat="1" applyFont="1" applyFill="1" applyBorder="1" applyAlignment="1">
      <alignment horizontal="center"/>
    </xf>
    <xf numFmtId="1" fontId="17" fillId="5" borderId="13" xfId="0" applyNumberFormat="1" applyFont="1" applyFill="1" applyBorder="1" applyAlignment="1">
      <alignment horizontal="center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/>
      <protection locked="0"/>
    </xf>
  </cellXfs>
  <cellStyles count="7">
    <cellStyle name="Format 1" xfId="5" xr:uid="{52A5428C-6FF3-4917-98DE-6C287218C235}"/>
    <cellStyle name="Format 2" xfId="6" xr:uid="{254BE3A6-D6D3-434C-A1E7-B8495E3A7774}"/>
    <cellStyle name="God" xfId="2" builtinId="26"/>
    <cellStyle name="Komma" xfId="3" builtinId="3"/>
    <cellStyle name="Komma 2" xfId="4" xr:uid="{00000000-0005-0000-0000-000031000000}"/>
    <cellStyle name="Link" xfId="1" builtinId="8"/>
    <cellStyle name="Normal" xfId="0" builtinId="0"/>
  </cellStyles>
  <dxfs count="70"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numFmt numFmtId="3" formatCode="#,##0"/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border diagonalUp="0" diagonalDown="0">
        <left/>
        <right/>
        <top style="thin">
          <color theme="6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6"/>
          <bgColor rgb="FF28506E"/>
        </patternFill>
      </fill>
      <protection locked="1" hidden="0"/>
    </dxf>
    <dxf>
      <numFmt numFmtId="165" formatCode="#,##0_ ;\-#,##0\ "/>
      <protection locked="0" hidden="0"/>
    </dxf>
    <dxf>
      <protection locked="0" hidden="0"/>
    </dxf>
    <dxf>
      <protection locked="0" hidden="0"/>
    </dxf>
    <dxf>
      <protection locked="1" hidden="0"/>
    </dxf>
    <dxf>
      <protection locked="1" hidden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28506E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none">
          <fgColor indexed="64"/>
          <bgColor rgb="FF28506E"/>
        </patternFill>
      </fill>
      <alignment horizontal="general" vertical="bottom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theme="0"/>
        </patternFill>
      </fill>
      <protection locked="1" hidden="0"/>
    </dxf>
    <dxf>
      <numFmt numFmtId="3" formatCode="#,##0"/>
      <border diagonalUp="0" diagonalDown="0">
        <left/>
        <right style="medium">
          <color indexed="64"/>
        </right>
        <top/>
        <bottom/>
        <vertical/>
        <horizontal/>
      </border>
      <protection locked="1" hidden="0"/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protection locked="1" hidden="0"/>
    </dxf>
    <dxf>
      <numFmt numFmtId="3" formatCode="#,##0"/>
      <fill>
        <patternFill patternType="none">
          <fgColor indexed="64"/>
          <bgColor auto="1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3" formatCode="#,##0"/>
      <protection locked="1" hidden="0"/>
    </dxf>
    <dxf>
      <numFmt numFmtId="3" formatCode="#,##0"/>
      <protection locked="1" hidden="0"/>
    </dxf>
    <dxf>
      <numFmt numFmtId="3" formatCode="#,##0"/>
      <fill>
        <patternFill patternType="solid">
          <fgColor indexed="64"/>
          <bgColor rgb="FFDAE6E0"/>
        </patternFill>
      </fill>
      <protection locked="1" hidden="0"/>
    </dxf>
    <dxf>
      <numFmt numFmtId="3" formatCode="#,##0"/>
      <protection locked="1" hidden="0"/>
    </dxf>
    <dxf>
      <numFmt numFmtId="3" formatCode="#,##0"/>
      <border diagonalUp="0" diagonalDown="0">
        <left style="medium">
          <color indexed="64"/>
        </left>
        <right/>
        <top/>
        <bottom/>
        <vertical/>
        <horizontal/>
      </border>
      <protection locked="1" hidden="0"/>
    </dxf>
    <dxf>
      <protection locked="1" hidden="0"/>
    </dxf>
    <dxf>
      <border outline="0">
        <bottom style="thin">
          <color rgb="FFE965B8"/>
        </bottom>
      </border>
    </dxf>
    <dxf>
      <alignment horizontal="right" vertical="bottom" textRotation="0" wrapText="1" indent="0" justifyLastLine="0" shrinkToFit="0" readingOrder="0"/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fgColor auto="1"/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border diagonalUp="0" diagonalDown="0">
        <left/>
        <right/>
        <top/>
        <bottom/>
        <vertical/>
        <horizontal/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rgb="FFD4DCE2"/>
        </patternFill>
      </fill>
    </dxf>
  </dxfs>
  <tableStyles count="3" defaultTableStyle="Tabeltypografi 1" defaultPivotStyle="PivotStyleLight16">
    <tableStyle name="Tabeltypografi 1" pivot="0" count="1" xr9:uid="{7A957B2E-1BE6-454B-94BD-17C9097B126B}">
      <tableStyleElement type="firstRowStripe" dxfId="69"/>
    </tableStyle>
    <tableStyle name="Tabeltypografi 2" pivot="0" count="1" xr9:uid="{1510B127-FC8C-4977-80DF-2E79BACD9B55}">
      <tableStyleElement type="totalRow" dxfId="68"/>
    </tableStyle>
    <tableStyle name="Tabeltypografi 3" pivot="0" count="1" xr9:uid="{7338F6EA-2CDC-4E1F-8BCB-31BE08B4C306}">
      <tableStyleElement type="totalRow" dxfId="67"/>
    </tableStyle>
  </tableStyles>
  <colors>
    <mruColors>
      <color rgb="FF28506E"/>
      <color rgb="FFF3DCDC"/>
      <color rgb="FF90B4A2"/>
      <color rgb="FFDAE6E0"/>
      <color rgb="FFD4DC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7" Type="http://schemas.openxmlformats.org/officeDocument/2006/relationships/customXml" Target="../ink/ink6.xml"/><Relationship Id="rId2" Type="http://schemas.openxmlformats.org/officeDocument/2006/relationships/image" Target="../media/image2.png"/><Relationship Id="rId1" Type="http://schemas.openxmlformats.org/officeDocument/2006/relationships/customXml" Target="../ink/ink1.xml"/><Relationship Id="rId6" Type="http://schemas.openxmlformats.org/officeDocument/2006/relationships/customXml" Target="../ink/ink5.xml"/><Relationship Id="rId5" Type="http://schemas.openxmlformats.org/officeDocument/2006/relationships/customXml" Target="../ink/ink4.xml"/><Relationship Id="rId4" Type="http://schemas.openxmlformats.org/officeDocument/2006/relationships/customXml" Target="../ink/ink3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ustomXml" Target="../ink/ink12.xml"/><Relationship Id="rId3" Type="http://schemas.openxmlformats.org/officeDocument/2006/relationships/customXml" Target="../ink/ink8.xml"/><Relationship Id="rId7" Type="http://schemas.openxmlformats.org/officeDocument/2006/relationships/customXml" Target="../ink/ink11.xml"/><Relationship Id="rId2" Type="http://schemas.openxmlformats.org/officeDocument/2006/relationships/image" Target="../media/image2.png"/><Relationship Id="rId1" Type="http://schemas.openxmlformats.org/officeDocument/2006/relationships/customXml" Target="../ink/ink7.xml"/><Relationship Id="rId6" Type="http://schemas.openxmlformats.org/officeDocument/2006/relationships/customXml" Target="../ink/ink10.xml"/><Relationship Id="rId11" Type="http://schemas.openxmlformats.org/officeDocument/2006/relationships/customXml" Target="../ink/ink15.xml"/><Relationship Id="rId5" Type="http://schemas.openxmlformats.org/officeDocument/2006/relationships/image" Target="../media/image3.png"/><Relationship Id="rId10" Type="http://schemas.openxmlformats.org/officeDocument/2006/relationships/customXml" Target="../ink/ink14.xml"/><Relationship Id="rId4" Type="http://schemas.openxmlformats.org/officeDocument/2006/relationships/customXml" Target="../ink/ink9.xml"/><Relationship Id="rId9" Type="http://schemas.openxmlformats.org/officeDocument/2006/relationships/customXml" Target="../ink/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1821491</xdr:colOff>
      <xdr:row>0</xdr:row>
      <xdr:rowOff>147609</xdr:rowOff>
    </xdr:from>
    <xdr:to>
      <xdr:col>1</xdr:col>
      <xdr:colOff>4113860</xdr:colOff>
      <xdr:row>2</xdr:row>
      <xdr:rowOff>522064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29626" y="147609"/>
          <a:ext cx="2292369" cy="74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144145</xdr:colOff>
      <xdr:row>0</xdr:row>
      <xdr:rowOff>76201</xdr:rowOff>
    </xdr:from>
    <xdr:to>
      <xdr:col>12</xdr:col>
      <xdr:colOff>340995</xdr:colOff>
      <xdr:row>33</xdr:row>
      <xdr:rowOff>152400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820DE0E2-974C-4D79-B6D4-A2E4F82756C5}"/>
            </a:ext>
          </a:extLst>
        </xdr:cNvPr>
        <xdr:cNvSpPr txBox="1"/>
      </xdr:nvSpPr>
      <xdr:spPr>
        <a:xfrm>
          <a:off x="144145" y="76201"/>
          <a:ext cx="7569200" cy="6048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b="1"/>
            <a:t>Afgrænsning af omkostningsbasen </a:t>
          </a:r>
        </a:p>
        <a:p>
          <a:endParaRPr lang="da-DK"/>
        </a:p>
        <a:p>
          <a:r>
            <a:rPr lang="da-DK"/>
            <a:t>Opgørelsen af omkostninger på delformål tager udgangspunkt i regnskabets bruttoomkostninger. Indtægter (statstilskud, projektindtægter og fakturerede salgsindtægter mv.) indgår derfor ikke i omkostningsbasen. Indtægterne kan dog i visse tilfælde modregnes i omkostningsbasen, jf. nedenfor. Herudover kan institutionerne angive eventuelle fejlrettelser identificeret efter aflæggelsen af årsrapport og indsendelse af formålsregnskab. Alle omkostninger uanset delregnskab medtages. </a:t>
          </a:r>
        </a:p>
        <a:p>
          <a:endParaRPr lang="da-DK"/>
        </a:p>
        <a:p>
          <a:r>
            <a:rPr lang="da-DK"/>
            <a:t>Justeringerne sker i følgende trin: </a:t>
          </a:r>
        </a:p>
        <a:p>
          <a:endParaRPr lang="da-DK"/>
        </a:p>
        <a:p>
          <a:r>
            <a:rPr lang="da-DK" u="sng"/>
            <a:t>Afgrænsning af bruttoomkostninger </a:t>
          </a:r>
        </a:p>
        <a:p>
          <a:r>
            <a:rPr lang="da-DK"/>
            <a:t>1. Afgrænsning i forhold til indtægter: Omkostninger afgrænses fra indtægterne vha. artsdimensionen. Følgende standardkonti indeholder indtægter: 10, 11, 12, 13, 21, 25, 28, 31, 32, 33 og 34 (Indtægter defineres ud fra deres art og ikke deres fortegn) </a:t>
          </a:r>
        </a:p>
        <a:p>
          <a:endParaRPr lang="da-DK"/>
        </a:p>
        <a:p>
          <a:r>
            <a:rPr lang="da-DK"/>
            <a:t>2. Afgræsning i forhold til overheadposteringer: Omkostninger afgrænses ligeledes fra overheadomkostninger på konto 43.10 </a:t>
          </a:r>
        </a:p>
        <a:p>
          <a:endParaRPr lang="da-DK"/>
        </a:p>
        <a:p>
          <a:r>
            <a:rPr lang="da-DK" u="sng"/>
            <a:t>Omposteringer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Rettelse af eventuelle fejl (</a:t>
          </a:r>
          <a:r>
            <a:rPr lang="da-DK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foretages i omposteringsfanen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Fejlrettelser eller flytninger, som angiver en forskel til det tilgrundliggende formålsregnskab angives i hver sin linje med forskelligt fortegn og forskelligt hovedformål (til og fra) i indberetningsskemaet </a:t>
          </a:r>
          <a:endParaRPr lang="da-DK">
            <a:effectLst/>
          </a:endParaRPr>
        </a:p>
        <a:p>
          <a:endParaRPr lang="da-DK"/>
        </a:p>
        <a:p>
          <a:r>
            <a:rPr lang="da-DK" u="sng"/>
            <a:t>Justering af omkostningsbasen  </a:t>
          </a:r>
        </a:p>
        <a:p>
          <a:r>
            <a:rPr lang="da-DK"/>
            <a:t>Efterfølgende angives eventuelle justeringer i indberetningsskemaet for "Justeringer af omkostningsbasen": </a:t>
          </a:r>
        </a:p>
        <a:p>
          <a:endParaRPr lang="da-DK"/>
        </a:p>
        <a:p>
          <a:r>
            <a:rPr lang="da-DK"/>
            <a:t>4. Afgrænsning fra specifikke omkostningsarter (</a:t>
          </a:r>
          <a:r>
            <a:rPr lang="da-DK" i="1"/>
            <a:t>foretages i justeringsfanen</a:t>
          </a:r>
          <a:r>
            <a:rPr lang="da-DK"/>
            <a:t>): </a:t>
          </a:r>
        </a:p>
        <a:p>
          <a:r>
            <a:rPr lang="da-DK" baseline="0"/>
            <a:t>	</a:t>
          </a:r>
          <a:r>
            <a:rPr lang="da-DK"/>
            <a:t>a. Tab ved salg af ejendomme på 22.90 </a:t>
          </a:r>
        </a:p>
        <a:p>
          <a:r>
            <a:rPr lang="da-DK"/>
            <a:t>	b. Neutralisering af donationsafskrivninger på 20.10 </a:t>
          </a:r>
        </a:p>
        <a:p>
          <a:r>
            <a:rPr lang="da-DK"/>
            <a:t>	c. Værdireguleringer på 26.92 (uanset fortegn) </a:t>
          </a:r>
        </a:p>
        <a:p>
          <a:endParaRPr lang="da-DK"/>
        </a:p>
        <a:p>
          <a:r>
            <a:rPr lang="da-DK"/>
            <a:t>5. Modregning af specifikke indtægtskategorier (</a:t>
          </a:r>
          <a:r>
            <a:rPr lang="da-DK" i="1"/>
            <a:t>foretages</a:t>
          </a:r>
          <a:r>
            <a:rPr lang="da-DK" i="1" baseline="0"/>
            <a:t> i justeringsfanen</a:t>
          </a:r>
          <a:r>
            <a:rPr lang="da-DK" baseline="0"/>
            <a:t>)</a:t>
          </a:r>
          <a:r>
            <a:rPr lang="da-DK"/>
            <a:t>: </a:t>
          </a:r>
        </a:p>
        <a:p>
          <a:r>
            <a:rPr lang="da-DK"/>
            <a:t>	a. Indtægter fra partnere i administrative fællesskaber hvis de ikke er håndteret som udlæg </a:t>
          </a:r>
        </a:p>
        <a:p>
          <a:r>
            <a:rPr lang="da-DK"/>
            <a:t>	b. Indtægter fra partnere for udøvelse af censorformandsskab hvis de ikke er håndteret som udlæg </a:t>
          </a:r>
        </a:p>
        <a:p>
          <a:r>
            <a:rPr lang="da-DK"/>
            <a:t>	c. Lejeindtægter </a:t>
          </a:r>
        </a:p>
        <a:p>
          <a:r>
            <a:rPr lang="da-DK"/>
            <a:t>	d. Indtægter fra kantine og cafe </a:t>
          </a:r>
        </a:p>
        <a:p>
          <a:r>
            <a:rPr lang="da-DK"/>
            <a:t>	e. Indtægter fra administrative udlæg kan modregnes hvis det ikke er ført på balancen </a:t>
          </a:r>
          <a:endParaRPr lang="da-DK" sz="1100"/>
        </a:p>
      </xdr:txBody>
    </xdr:sp>
    <xdr:clientData/>
  </xdr:twoCellAnchor>
  <xdr:twoCellAnchor>
    <xdr:from>
      <xdr:col>13</xdr:col>
      <xdr:colOff>1905</xdr:colOff>
      <xdr:row>0</xdr:row>
      <xdr:rowOff>72390</xdr:rowOff>
    </xdr:from>
    <xdr:to>
      <xdr:col>19</xdr:col>
      <xdr:colOff>600075</xdr:colOff>
      <xdr:row>11</xdr:row>
      <xdr:rowOff>129540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175C4CE9-D5DE-4C47-8108-606D630ABA29}"/>
            </a:ext>
          </a:extLst>
        </xdr:cNvPr>
        <xdr:cNvSpPr txBox="1"/>
      </xdr:nvSpPr>
      <xdr:spPr>
        <a:xfrm>
          <a:off x="7972425" y="72390"/>
          <a:ext cx="4255770" cy="20688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Indfasning</a:t>
          </a:r>
          <a:r>
            <a:rPr lang="da-DK" sz="1100" b="1" baseline="0"/>
            <a:t> og afvikling:</a:t>
          </a:r>
        </a:p>
        <a:p>
          <a:endParaRPr lang="da-DK" sz="1100" baseline="0"/>
        </a:p>
        <a:p>
          <a:r>
            <a:rPr lang="da-DK" sz="1100" baseline="0"/>
            <a:t>Definition af indfasning: </a:t>
          </a:r>
        </a:p>
        <a:p>
          <a:r>
            <a:rPr lang="da-DK" sz="1100" baseline="0"/>
            <a:t>En uddannelse som endnu ikke har nået det forventede STÅ-optag. Uddannelsen kan dog maksimalt være under indfasning i perioden svarende til den normerede studietid. </a:t>
          </a:r>
        </a:p>
        <a:p>
          <a:endParaRPr lang="da-DK" sz="1100" baseline="0"/>
        </a:p>
        <a:p>
          <a:r>
            <a:rPr lang="da-DK" sz="1100" baseline="0"/>
            <a:t>Definition af afvikling:</a:t>
          </a:r>
        </a:p>
        <a:p>
          <a:r>
            <a:rPr lang="da-DK" sz="1100" baseline="0"/>
            <a:t>En uddannelse hvor der er truffet beslutning om, at den skal afvikles. Afviklingen begynder i det første studieår, hvor der ikke optages nye studerende. </a:t>
          </a:r>
          <a:endParaRPr lang="da-D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3810</xdr:rowOff>
    </xdr:from>
    <xdr:to>
      <xdr:col>3</xdr:col>
      <xdr:colOff>1064895</xdr:colOff>
      <xdr:row>28</xdr:row>
      <xdr:rowOff>133350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F7E80BF-22D3-4116-9D36-EE3C4596188B}"/>
            </a:ext>
          </a:extLst>
        </xdr:cNvPr>
        <xdr:cNvSpPr txBox="1"/>
      </xdr:nvSpPr>
      <xdr:spPr>
        <a:xfrm>
          <a:off x="523875" y="3299460"/>
          <a:ext cx="3693795" cy="2415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Denne fane bruges til afstemning mellem formålsregnskabet og delformålsregnskabet. Fanen skal ses som en hjælp til afstemning inden afsendelse til UFS.	</a:t>
          </a:r>
        </a:p>
        <a:p>
          <a:endParaRPr lang="da-DK" sz="1100"/>
        </a:p>
        <a:p>
          <a:r>
            <a:rPr lang="da-DK" sz="1100"/>
            <a:t>Formålsregnskabet kan indtastes i kolonne C (de</a:t>
          </a:r>
          <a:r>
            <a:rPr lang="da-DK" sz="1100" baseline="0"/>
            <a:t> lysegrønne felter)</a:t>
          </a:r>
          <a:r>
            <a:rPr lang="da-DK" sz="1100"/>
            <a:t>. De øvrige data hentes automatisk fra de øvrige faner. </a:t>
          </a:r>
        </a:p>
        <a:p>
          <a:endParaRPr lang="da-DK" sz="1100"/>
        </a:p>
        <a:p>
          <a:r>
            <a:rPr lang="da-DK" sz="1100"/>
            <a:t>Hvis der er difference i kolonne K, så stemmer</a:t>
          </a:r>
          <a:r>
            <a:rPr lang="da-DK" sz="1100" baseline="0"/>
            <a:t> formålsregnskabet inkl. omposteringer og justeringer ikke med delformålsopgørelsen. </a:t>
          </a:r>
        </a:p>
        <a:p>
          <a:endParaRPr lang="da-DK" sz="1100" baseline="0"/>
        </a:p>
        <a:p>
          <a:r>
            <a:rPr lang="da-DK" sz="1100" baseline="0"/>
            <a:t>Differencer på mindre end +/- 9 kr. får et OK. Større differencer får et OBS.</a:t>
          </a:r>
          <a:endParaRPr lang="da-D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249289</xdr:colOff>
      <xdr:row>5</xdr:row>
      <xdr:rowOff>141479</xdr:rowOff>
    </xdr:from>
    <xdr:to>
      <xdr:col>20</xdr:col>
      <xdr:colOff>515989</xdr:colOff>
      <xdr:row>16</xdr:row>
      <xdr:rowOff>92773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718EF3F6-83D5-4C50-8EC2-BC9F13CCF7F7}"/>
            </a:ext>
          </a:extLst>
        </xdr:cNvPr>
        <xdr:cNvSpPr txBox="1"/>
      </xdr:nvSpPr>
      <xdr:spPr>
        <a:xfrm>
          <a:off x="16870937" y="2025545"/>
          <a:ext cx="4516316" cy="20237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Udviklingsomk.</a:t>
          </a:r>
        </a:p>
        <a:p>
          <a:endParaRPr lang="da-DK" sz="1100"/>
        </a:p>
        <a:p>
          <a:r>
            <a:rPr lang="da-DK" sz="1100"/>
            <a:t>Hvis der er brugt udviklingsomkostninger til en uddannelse skrives der en kort kommentar.</a:t>
          </a:r>
        </a:p>
        <a:p>
          <a:endParaRPr lang="da-DK" sz="1100"/>
        </a:p>
        <a:p>
          <a:r>
            <a:rPr lang="da-DK" sz="1100"/>
            <a:t>Data vil blive en del af beregningen af enhedsomkostninger.</a:t>
          </a:r>
        </a:p>
        <a:p>
          <a:endParaRPr lang="da-DK" sz="1100"/>
        </a:p>
        <a:p>
          <a:r>
            <a:rPr lang="da-DK" sz="1100"/>
            <a:t>Linjer med angivelse af indfasning og afvikling frasorteres ved beregning af enhedsomkostninger.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607060</xdr:colOff>
      <xdr:row>1</xdr:row>
      <xdr:rowOff>57151</xdr:rowOff>
    </xdr:from>
    <xdr:to>
      <xdr:col>11</xdr:col>
      <xdr:colOff>608330</xdr:colOff>
      <xdr:row>14</xdr:row>
      <xdr:rowOff>120651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64CF1164-8472-4449-9271-413948FEA6FC}"/>
            </a:ext>
          </a:extLst>
        </xdr:cNvPr>
        <xdr:cNvSpPr txBox="1"/>
      </xdr:nvSpPr>
      <xdr:spPr>
        <a:xfrm>
          <a:off x="10351135" y="238126"/>
          <a:ext cx="4439920" cy="2416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Hvis I efter lukning af regnskabet opdager fejl i formålskonteringen, kan I rette disse i delformålformålsopgørelsen. </a:t>
          </a:r>
        </a:p>
        <a:p>
          <a:endParaRPr lang="da-DK" sz="1100"/>
        </a:p>
        <a:p>
          <a:r>
            <a:rPr lang="da-DK" sz="1100"/>
            <a:t>Fanen her anvendes til at vise de omposteringerne af omkostninger (evt. indtægter) der er foretaget fra et formål til et andet i delformålsindberetningen.  </a:t>
          </a:r>
        </a:p>
        <a:p>
          <a:endParaRPr lang="da-DK" sz="1100" baseline="0"/>
        </a:p>
        <a:p>
          <a:r>
            <a:rPr lang="da-DK" sz="1100" baseline="0"/>
            <a:t>Registreringer indtastes som en almindelig ompostering med debet/kredit, hvor hver flytning beløbsmæssigt går i nul.</a:t>
          </a:r>
        </a:p>
        <a:p>
          <a:endParaRPr lang="da-DK" sz="1100" baseline="0"/>
        </a:p>
        <a:p>
          <a:r>
            <a:rPr lang="da-DK" sz="1100" baseline="0"/>
            <a:t>I kolonne B indtastes formålsnummer.</a:t>
          </a:r>
        </a:p>
        <a:p>
          <a:r>
            <a:rPr lang="da-DK" sz="1100" baseline="0"/>
            <a:t>I kolonne C beskrives hvad omposteringen omhandler.</a:t>
          </a:r>
        </a:p>
        <a:p>
          <a:r>
            <a:rPr lang="da-DK" sz="1100" baseline="0"/>
            <a:t>I kolonne D indtastes beløbet.</a:t>
          </a:r>
        </a:p>
        <a:p>
          <a:endParaRPr lang="da-DK" sz="1100" baseline="0"/>
        </a:p>
        <a:p>
          <a:endParaRPr lang="da-DK" sz="1100" baseline="0"/>
        </a:p>
      </xdr:txBody>
    </xdr:sp>
    <xdr:clientData/>
  </xdr:twoCellAnchor>
  <xdr:twoCellAnchor editAs="oneCell">
    <xdr:from>
      <xdr:col>0</xdr:col>
      <xdr:colOff>190440</xdr:colOff>
      <xdr:row>18</xdr:row>
      <xdr:rowOff>91440</xdr:rowOff>
    </xdr:from>
    <xdr:to>
      <xdr:col>0</xdr:col>
      <xdr:colOff>190800</xdr:colOff>
      <xdr:row>18</xdr:row>
      <xdr:rowOff>94340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Håndskrift 2">
              <a:extLst>
                <a:ext uri="{FF2B5EF4-FFF2-40B4-BE49-F238E27FC236}">
                  <a16:creationId xmlns:a16="http://schemas.microsoft.com/office/drawing/2014/main" id="{61F6D57F-BB7D-473C-B964-4FA8512A3798}"/>
                </a:ext>
              </a:extLst>
            </xdr14:cNvPr>
            <xdr14:cNvContentPartPr/>
          </xdr14:nvContentPartPr>
          <xdr14:nvPr macro=""/>
          <xdr14:xfrm>
            <a:off x="190440" y="3383280"/>
            <a:ext cx="360" cy="360"/>
          </xdr14:xfrm>
        </xdr:contentPart>
      </mc:Choice>
      <mc:Fallback xmlns="">
        <xdr:pic>
          <xdr:nvPicPr>
            <xdr:cNvPr id="3" name="Håndskrift 2">
              <a:extLst>
                <a:ext uri="{FF2B5EF4-FFF2-40B4-BE49-F238E27FC236}">
                  <a16:creationId xmlns:a16="http://schemas.microsoft.com/office/drawing/2014/main" id="{61F6D57F-BB7D-473C-B964-4FA8512A379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1800" y="33742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434160</xdr:colOff>
      <xdr:row>17</xdr:row>
      <xdr:rowOff>121680</xdr:rowOff>
    </xdr:from>
    <xdr:to>
      <xdr:col>0</xdr:col>
      <xdr:colOff>437060</xdr:colOff>
      <xdr:row>17</xdr:row>
      <xdr:rowOff>123310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4" name="Håndskrift 3">
              <a:extLst>
                <a:ext uri="{FF2B5EF4-FFF2-40B4-BE49-F238E27FC236}">
                  <a16:creationId xmlns:a16="http://schemas.microsoft.com/office/drawing/2014/main" id="{67CAFECB-A4E0-48D8-BE7B-CD0C381018D5}"/>
                </a:ext>
              </a:extLst>
            </xdr14:cNvPr>
            <xdr14:cNvContentPartPr/>
          </xdr14:nvContentPartPr>
          <xdr14:nvPr macro=""/>
          <xdr14:xfrm>
            <a:off x="434160" y="3230640"/>
            <a:ext cx="360" cy="360"/>
          </xdr14:xfrm>
        </xdr:contentPart>
      </mc:Choice>
      <mc:Fallback xmlns="">
        <xdr:pic>
          <xdr:nvPicPr>
            <xdr:cNvPr id="4" name="Håndskrift 3">
              <a:extLst>
                <a:ext uri="{FF2B5EF4-FFF2-40B4-BE49-F238E27FC236}">
                  <a16:creationId xmlns:a16="http://schemas.microsoft.com/office/drawing/2014/main" id="{67CAFECB-A4E0-48D8-BE7B-CD0C381018D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5160" y="32216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266400</xdr:colOff>
      <xdr:row>18</xdr:row>
      <xdr:rowOff>68400</xdr:rowOff>
    </xdr:from>
    <xdr:to>
      <xdr:col>0</xdr:col>
      <xdr:colOff>266760</xdr:colOff>
      <xdr:row>18</xdr:row>
      <xdr:rowOff>69310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Håndskrift 4">
              <a:extLst>
                <a:ext uri="{FF2B5EF4-FFF2-40B4-BE49-F238E27FC236}">
                  <a16:creationId xmlns:a16="http://schemas.microsoft.com/office/drawing/2014/main" id="{C638E4DA-01AF-4DE2-B56B-69C6CC5041B1}"/>
                </a:ext>
              </a:extLst>
            </xdr14:cNvPr>
            <xdr14:cNvContentPartPr/>
          </xdr14:nvContentPartPr>
          <xdr14:nvPr macro=""/>
          <xdr14:xfrm>
            <a:off x="266400" y="3360240"/>
            <a:ext cx="360" cy="360"/>
          </xdr14:xfrm>
        </xdr:contentPart>
      </mc:Choice>
      <mc:Fallback xmlns="">
        <xdr:pic>
          <xdr:nvPicPr>
            <xdr:cNvPr id="5" name="Håndskrift 4">
              <a:extLst>
                <a:ext uri="{FF2B5EF4-FFF2-40B4-BE49-F238E27FC236}">
                  <a16:creationId xmlns:a16="http://schemas.microsoft.com/office/drawing/2014/main" id="{C638E4DA-01AF-4DE2-B56B-69C6CC5041B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57760" y="33512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388200</xdr:colOff>
      <xdr:row>22</xdr:row>
      <xdr:rowOff>1432440</xdr:rowOff>
    </xdr:from>
    <xdr:to>
      <xdr:col>10</xdr:col>
      <xdr:colOff>389830</xdr:colOff>
      <xdr:row>22</xdr:row>
      <xdr:rowOff>1434620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6" name="Håndskrift 5">
              <a:extLst>
                <a:ext uri="{FF2B5EF4-FFF2-40B4-BE49-F238E27FC236}">
                  <a16:creationId xmlns:a16="http://schemas.microsoft.com/office/drawing/2014/main" id="{AEF645B1-2EB8-4648-AF94-C691589CBA7F}"/>
                </a:ext>
              </a:extLst>
            </xdr14:cNvPr>
            <xdr14:cNvContentPartPr/>
          </xdr14:nvContentPartPr>
          <xdr14:nvPr macro=""/>
          <xdr14:xfrm>
            <a:off x="13951800" y="5455800"/>
            <a:ext cx="360" cy="360"/>
          </xdr14:xfrm>
        </xdr:contentPart>
      </mc:Choice>
      <mc:Fallback xmlns="">
        <xdr:pic>
          <xdr:nvPicPr>
            <xdr:cNvPr id="6" name="Håndskrift 5">
              <a:extLst>
                <a:ext uri="{FF2B5EF4-FFF2-40B4-BE49-F238E27FC236}">
                  <a16:creationId xmlns:a16="http://schemas.microsoft.com/office/drawing/2014/main" id="{AEF645B1-2EB8-4648-AF94-C691589CBA7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943160" y="544716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540720</xdr:colOff>
      <xdr:row>19</xdr:row>
      <xdr:rowOff>129240</xdr:rowOff>
    </xdr:from>
    <xdr:to>
      <xdr:col>0</xdr:col>
      <xdr:colOff>542350</xdr:colOff>
      <xdr:row>19</xdr:row>
      <xdr:rowOff>132140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Håndskrift 6">
              <a:extLst>
                <a:ext uri="{FF2B5EF4-FFF2-40B4-BE49-F238E27FC236}">
                  <a16:creationId xmlns:a16="http://schemas.microsoft.com/office/drawing/2014/main" id="{D9BD5BD6-487B-421C-B885-B52A1DA47FD8}"/>
                </a:ext>
              </a:extLst>
            </xdr14:cNvPr>
            <xdr14:cNvContentPartPr/>
          </xdr14:nvContentPartPr>
          <xdr14:nvPr macro=""/>
          <xdr14:xfrm>
            <a:off x="540720" y="3603960"/>
            <a:ext cx="360" cy="360"/>
          </xdr14:xfrm>
        </xdr:contentPart>
      </mc:Choice>
      <mc:Fallback xmlns="">
        <xdr:pic>
          <xdr:nvPicPr>
            <xdr:cNvPr id="7" name="Håndskrift 6">
              <a:extLst>
                <a:ext uri="{FF2B5EF4-FFF2-40B4-BE49-F238E27FC236}">
                  <a16:creationId xmlns:a16="http://schemas.microsoft.com/office/drawing/2014/main" id="{D9BD5BD6-487B-421C-B885-B52A1DA47FD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32080" y="359496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837840</xdr:colOff>
      <xdr:row>17</xdr:row>
      <xdr:rowOff>60840</xdr:rowOff>
    </xdr:from>
    <xdr:to>
      <xdr:col>2</xdr:col>
      <xdr:colOff>838200</xdr:colOff>
      <xdr:row>17</xdr:row>
      <xdr:rowOff>63020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8" name="Håndskrift 7">
              <a:extLst>
                <a:ext uri="{FF2B5EF4-FFF2-40B4-BE49-F238E27FC236}">
                  <a16:creationId xmlns:a16="http://schemas.microsoft.com/office/drawing/2014/main" id="{D055CBC4-1CE8-41C0-9275-0269A31C140B}"/>
                </a:ext>
              </a:extLst>
            </xdr14:cNvPr>
            <xdr14:cNvContentPartPr/>
          </xdr14:nvContentPartPr>
          <xdr14:nvPr macro=""/>
          <xdr14:xfrm>
            <a:off x="2834280" y="3169800"/>
            <a:ext cx="360" cy="360"/>
          </xdr14:xfrm>
        </xdr:contentPart>
      </mc:Choice>
      <mc:Fallback xmlns="">
        <xdr:pic>
          <xdr:nvPicPr>
            <xdr:cNvPr id="8" name="Håndskrift 7">
              <a:extLst>
                <a:ext uri="{FF2B5EF4-FFF2-40B4-BE49-F238E27FC236}">
                  <a16:creationId xmlns:a16="http://schemas.microsoft.com/office/drawing/2014/main" id="{D055CBC4-1CE8-41C0-9275-0269A31C14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825640" y="31608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129963</xdr:colOff>
      <xdr:row>1</xdr:row>
      <xdr:rowOff>16297</xdr:rowOff>
    </xdr:from>
    <xdr:to>
      <xdr:col>7</xdr:col>
      <xdr:colOff>3869901</xdr:colOff>
      <xdr:row>14</xdr:row>
      <xdr:rowOff>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C8B8AC90-8876-4F1B-913C-BF979D290783}"/>
            </a:ext>
          </a:extLst>
        </xdr:cNvPr>
        <xdr:cNvSpPr txBox="1"/>
      </xdr:nvSpPr>
      <xdr:spPr>
        <a:xfrm>
          <a:off x="6236546" y="196214"/>
          <a:ext cx="3877522" cy="23226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da-DK" sz="1100" b="1"/>
            <a:t>Vejledning til at</a:t>
          </a:r>
          <a:r>
            <a:rPr lang="da-DK" sz="1100" b="1" baseline="0"/>
            <a:t> udfylde tabellen:</a:t>
          </a:r>
          <a:endParaRPr lang="da-DK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kan kun foretages de justeringer, som er beskrevet i konterings- og fordelingsvejledningen. </a:t>
          </a:r>
          <a:endParaRPr lang="da-DK">
            <a:effectLst/>
          </a:endParaRPr>
        </a:p>
        <a:p>
          <a:pPr lvl="0"/>
          <a:endParaRPr lang="da-DK" sz="1100"/>
        </a:p>
        <a:p>
          <a:pPr lvl="0"/>
          <a:r>
            <a:rPr lang="da-DK" sz="1100"/>
            <a:t>Her angives de justeringer (indtægter</a:t>
          </a:r>
          <a:r>
            <a:rPr lang="da-DK" sz="1100" baseline="0"/>
            <a:t> og omkostninger), som kan fratrækkes og tillægges på hovedformål. Der skal 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angives beløb ud for de justeringer man har, ellers efterlades beløb som nul. </a:t>
          </a:r>
        </a:p>
        <a:p>
          <a:pPr lvl="0"/>
          <a:endParaRPr lang="da-DK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må ikke slettes eller rettes i linjerne. </a:t>
          </a:r>
        </a:p>
        <a:p>
          <a:pPr lvl="0"/>
          <a:endParaRPr lang="da-DK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Indtastningen er begrænset, så der kun kan bruges de rigtige fortegn til de angivne justeringer. </a:t>
          </a:r>
        </a:p>
        <a:p>
          <a:pPr lvl="0"/>
          <a:endParaRPr lang="da-DK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Nummerering af hovedformålene er (hovedformål + en tæller), som bruges internt af UFS. 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135184</xdr:colOff>
      <xdr:row>14</xdr:row>
      <xdr:rowOff>142451</xdr:rowOff>
    </xdr:from>
    <xdr:to>
      <xdr:col>7</xdr:col>
      <xdr:colOff>3867855</xdr:colOff>
      <xdr:row>30</xdr:row>
      <xdr:rowOff>150072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444F21E4-96C8-488D-AC45-FC1E849010EC}"/>
            </a:ext>
          </a:extLst>
        </xdr:cNvPr>
        <xdr:cNvSpPr txBox="1"/>
      </xdr:nvSpPr>
      <xdr:spPr>
        <a:xfrm>
          <a:off x="6241767" y="2661284"/>
          <a:ext cx="3870255" cy="21666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baseline="0"/>
            <a:t>Omkostningsbasen justeres med følgende:</a:t>
          </a:r>
          <a:br>
            <a:rPr lang="da-DK"/>
          </a:br>
          <a:r>
            <a:rPr lang="da-DK"/>
            <a:t>-</a:t>
          </a:r>
          <a:r>
            <a:rPr lang="da-DK" baseline="0"/>
            <a:t>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Lejeindtægter modregnes i huslejeomkostninger</a:t>
          </a:r>
          <a:r>
            <a:rPr lang="da-DK"/>
            <a:t> (formål 7)</a:t>
          </a:r>
          <a:br>
            <a:rPr lang="da-DK"/>
          </a:br>
          <a:r>
            <a:rPr lang="da-DK"/>
            <a:t>-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Indtægter fra administrative fællesskaber (formål 1, 2, 3, 4, 5 og 6) og censorformandsskaber (formål 1)</a:t>
          </a:r>
          <a:br>
            <a:rPr lang="da-DK"/>
          </a:br>
          <a:r>
            <a:rPr lang="da-DK"/>
            <a:t>-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Indtægter fra kantiner og caféer (formål</a:t>
          </a:r>
          <a:r>
            <a:rPr lang="da-DK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6)</a:t>
          </a:r>
          <a:br>
            <a:rPr lang="da-DK"/>
          </a:br>
          <a:r>
            <a:rPr lang="da-DK"/>
            <a:t>-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Administrative udlæg, der ikke er ført på balancen</a:t>
          </a:r>
          <a:r>
            <a:rPr lang="da-DK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(formål 1-7)</a:t>
          </a:r>
          <a:br>
            <a:rPr lang="da-DK"/>
          </a:br>
          <a:r>
            <a:rPr lang="da-DK"/>
            <a:t>-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Neutralisering af afskrivninger på donerede anlæg føres tilbage med mindre man bruger dispenstionen og bogfører brutto.</a:t>
          </a:r>
          <a:r>
            <a:rPr lang="da-DK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Denne justering har postitivt fortegn. (Formål 1-7)</a:t>
          </a:r>
          <a:endParaRPr lang="da-DK" sz="1100" baseline="0"/>
        </a:p>
        <a:p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Alle driftsførte tab som følge af værdireguleringer eller realiserede kurstab</a:t>
          </a:r>
          <a:r>
            <a:rPr lang="da-DK"/>
            <a:t> (formål 6)</a:t>
          </a:r>
        </a:p>
        <a:p>
          <a:r>
            <a:rPr lang="da-DK" sz="1100" baseline="0"/>
            <a:t>- Tab ved salg af ejendomme (formål 7)</a:t>
          </a:r>
        </a:p>
        <a:p>
          <a:endParaRPr lang="da-DK" sz="1100" baseline="0"/>
        </a:p>
      </xdr:txBody>
    </xdr:sp>
    <xdr:clientData/>
  </xdr:twoCellAnchor>
  <xdr:twoCellAnchor editAs="oneCell">
    <xdr:from>
      <xdr:col>7</xdr:col>
      <xdr:colOff>1506653</xdr:colOff>
      <xdr:row>35</xdr:row>
      <xdr:rowOff>25467</xdr:rowOff>
    </xdr:from>
    <xdr:to>
      <xdr:col>7</xdr:col>
      <xdr:colOff>1512643</xdr:colOff>
      <xdr:row>35</xdr:row>
      <xdr:rowOff>25827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Håndskrift 3">
              <a:extLst>
                <a:ext uri="{FF2B5EF4-FFF2-40B4-BE49-F238E27FC236}">
                  <a16:creationId xmlns:a16="http://schemas.microsoft.com/office/drawing/2014/main" id="{33B4A194-5044-48EB-940B-678E8F8870E1}"/>
                </a:ext>
              </a:extLst>
            </xdr14:cNvPr>
            <xdr14:cNvContentPartPr/>
          </xdr14:nvContentPartPr>
          <xdr14:nvPr macro=""/>
          <xdr14:xfrm>
            <a:off x="7839720" y="6544800"/>
            <a:ext cx="360" cy="360"/>
          </xdr14:xfrm>
        </xdr:contentPart>
      </mc:Choice>
      <mc:Fallback xmlns="">
        <xdr:pic>
          <xdr:nvPicPr>
            <xdr:cNvPr id="4" name="Håndskrift 3">
              <a:extLst>
                <a:ext uri="{FF2B5EF4-FFF2-40B4-BE49-F238E27FC236}">
                  <a16:creationId xmlns:a16="http://schemas.microsoft.com/office/drawing/2014/main" id="{33B4A194-5044-48EB-940B-678E8F8870E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831080" y="65358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981840</xdr:colOff>
      <xdr:row>37</xdr:row>
      <xdr:rowOff>186240</xdr:rowOff>
    </xdr:from>
    <xdr:to>
      <xdr:col>5</xdr:col>
      <xdr:colOff>617</xdr:colOff>
      <xdr:row>38</xdr:row>
      <xdr:rowOff>334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5" name="Håndskrift 4">
              <a:extLst>
                <a:ext uri="{FF2B5EF4-FFF2-40B4-BE49-F238E27FC236}">
                  <a16:creationId xmlns:a16="http://schemas.microsoft.com/office/drawing/2014/main" id="{6A0D1B6A-1BB3-410B-992B-5AE9139DB5C2}"/>
                </a:ext>
              </a:extLst>
            </xdr14:cNvPr>
            <xdr14:cNvContentPartPr/>
          </xdr14:nvContentPartPr>
          <xdr14:nvPr macro=""/>
          <xdr14:xfrm>
            <a:off x="5172840" y="6891840"/>
            <a:ext cx="360" cy="360"/>
          </xdr14:xfrm>
        </xdr:contentPart>
      </mc:Choice>
      <mc:Fallback xmlns="">
        <xdr:pic>
          <xdr:nvPicPr>
            <xdr:cNvPr id="5" name="Håndskrift 4">
              <a:extLst>
                <a:ext uri="{FF2B5EF4-FFF2-40B4-BE49-F238E27FC236}">
                  <a16:creationId xmlns:a16="http://schemas.microsoft.com/office/drawing/2014/main" id="{6A0D1B6A-1BB3-410B-992B-5AE9139DB5C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164200" y="68828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1396867</xdr:colOff>
      <xdr:row>33</xdr:row>
      <xdr:rowOff>67880</xdr:rowOff>
    </xdr:from>
    <xdr:to>
      <xdr:col>3</xdr:col>
      <xdr:colOff>1396977</xdr:colOff>
      <xdr:row>33</xdr:row>
      <xdr:rowOff>68240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Håndskrift 5">
              <a:extLst>
                <a:ext uri="{FF2B5EF4-FFF2-40B4-BE49-F238E27FC236}">
                  <a16:creationId xmlns:a16="http://schemas.microsoft.com/office/drawing/2014/main" id="{CDD0ACAA-1BB3-4C1D-935F-F516C7CAFC3C}"/>
                </a:ext>
              </a:extLst>
            </xdr14:cNvPr>
            <xdr14:cNvContentPartPr/>
          </xdr14:nvContentPartPr>
          <xdr14:nvPr macro=""/>
          <xdr14:xfrm>
            <a:off x="3598200" y="6214680"/>
            <a:ext cx="9000" cy="360"/>
          </xdr14:xfrm>
        </xdr:contentPart>
      </mc:Choice>
      <mc:Fallback xmlns="">
        <xdr:pic>
          <xdr:nvPicPr>
            <xdr:cNvPr id="6" name="Håndskrift 5">
              <a:extLst>
                <a:ext uri="{FF2B5EF4-FFF2-40B4-BE49-F238E27FC236}">
                  <a16:creationId xmlns:a16="http://schemas.microsoft.com/office/drawing/2014/main" id="{CDD0ACAA-1BB3-4C1D-935F-F516C7CAFC3C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3589200" y="6205680"/>
              <a:ext cx="2664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1016120</xdr:colOff>
      <xdr:row>38</xdr:row>
      <xdr:rowOff>109773</xdr:rowOff>
    </xdr:from>
    <xdr:to>
      <xdr:col>1</xdr:col>
      <xdr:colOff>1016480</xdr:colOff>
      <xdr:row>38</xdr:row>
      <xdr:rowOff>110133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Håndskrift 6">
              <a:extLst>
                <a:ext uri="{FF2B5EF4-FFF2-40B4-BE49-F238E27FC236}">
                  <a16:creationId xmlns:a16="http://schemas.microsoft.com/office/drawing/2014/main" id="{654372EE-2E94-4ADE-99BF-5AA22D58978A}"/>
                </a:ext>
              </a:extLst>
            </xdr14:cNvPr>
            <xdr14:cNvContentPartPr/>
          </xdr14:nvContentPartPr>
          <xdr14:nvPr macro=""/>
          <xdr14:xfrm>
            <a:off x="2133720" y="7001640"/>
            <a:ext cx="360" cy="360"/>
          </xdr14:xfrm>
        </xdr:contentPart>
      </mc:Choice>
      <mc:Fallback xmlns="">
        <xdr:pic>
          <xdr:nvPicPr>
            <xdr:cNvPr id="7" name="Håndskrift 6">
              <a:extLst>
                <a:ext uri="{FF2B5EF4-FFF2-40B4-BE49-F238E27FC236}">
                  <a16:creationId xmlns:a16="http://schemas.microsoft.com/office/drawing/2014/main" id="{654372EE-2E94-4ADE-99BF-5AA22D58978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24720" y="69930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880200</xdr:colOff>
      <xdr:row>38</xdr:row>
      <xdr:rowOff>97893</xdr:rowOff>
    </xdr:from>
    <xdr:to>
      <xdr:col>0</xdr:col>
      <xdr:colOff>902150</xdr:colOff>
      <xdr:row>38</xdr:row>
      <xdr:rowOff>101913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8" name="Håndskrift 7">
              <a:extLst>
                <a:ext uri="{FF2B5EF4-FFF2-40B4-BE49-F238E27FC236}">
                  <a16:creationId xmlns:a16="http://schemas.microsoft.com/office/drawing/2014/main" id="{CC397B45-5433-4762-B400-D76D49716D31}"/>
                </a:ext>
              </a:extLst>
            </xdr14:cNvPr>
            <xdr14:cNvContentPartPr/>
          </xdr14:nvContentPartPr>
          <xdr14:nvPr macro=""/>
          <xdr14:xfrm>
            <a:off x="880200" y="6989760"/>
            <a:ext cx="360" cy="3600"/>
          </xdr14:xfrm>
        </xdr:contentPart>
      </mc:Choice>
      <mc:Fallback xmlns="">
        <xdr:pic>
          <xdr:nvPicPr>
            <xdr:cNvPr id="8" name="Håndskrift 7">
              <a:extLst>
                <a:ext uri="{FF2B5EF4-FFF2-40B4-BE49-F238E27FC236}">
                  <a16:creationId xmlns:a16="http://schemas.microsoft.com/office/drawing/2014/main" id="{CC397B45-5433-4762-B400-D76D49716D3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71560" y="6984678"/>
              <a:ext cx="18000" cy="13976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897600</xdr:colOff>
      <xdr:row>32</xdr:row>
      <xdr:rowOff>75947</xdr:rowOff>
    </xdr:from>
    <xdr:to>
      <xdr:col>4</xdr:col>
      <xdr:colOff>903590</xdr:colOff>
      <xdr:row>32</xdr:row>
      <xdr:rowOff>76307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9" name="Håndskrift 8">
              <a:extLst>
                <a:ext uri="{FF2B5EF4-FFF2-40B4-BE49-F238E27FC236}">
                  <a16:creationId xmlns:a16="http://schemas.microsoft.com/office/drawing/2014/main" id="{C893430C-6222-4EAB-94F4-4583803A8084}"/>
                </a:ext>
              </a:extLst>
            </xdr14:cNvPr>
            <xdr14:cNvContentPartPr/>
          </xdr14:nvContentPartPr>
          <xdr14:nvPr macro=""/>
          <xdr14:xfrm>
            <a:off x="5088600" y="6036480"/>
            <a:ext cx="360" cy="360"/>
          </xdr14:xfrm>
        </xdr:contentPart>
      </mc:Choice>
      <mc:Fallback xmlns="">
        <xdr:pic>
          <xdr:nvPicPr>
            <xdr:cNvPr id="9" name="Håndskrift 8">
              <a:extLst>
                <a:ext uri="{FF2B5EF4-FFF2-40B4-BE49-F238E27FC236}">
                  <a16:creationId xmlns:a16="http://schemas.microsoft.com/office/drawing/2014/main" id="{C893430C-6222-4EAB-94F4-4583803A808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079600" y="60274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135213</xdr:colOff>
      <xdr:row>13</xdr:row>
      <xdr:rowOff>110053</xdr:rowOff>
    </xdr:from>
    <xdr:to>
      <xdr:col>12</xdr:col>
      <xdr:colOff>141203</xdr:colOff>
      <xdr:row>13</xdr:row>
      <xdr:rowOff>110413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0" name="Håndskrift 9">
              <a:extLst>
                <a:ext uri="{FF2B5EF4-FFF2-40B4-BE49-F238E27FC236}">
                  <a16:creationId xmlns:a16="http://schemas.microsoft.com/office/drawing/2014/main" id="{4D682887-36D9-4857-A89D-BFAB74971669}"/>
                </a:ext>
              </a:extLst>
            </xdr14:cNvPr>
            <xdr14:cNvContentPartPr/>
          </xdr14:nvContentPartPr>
          <xdr14:nvPr macro=""/>
          <xdr14:xfrm>
            <a:off x="13580280" y="2531520"/>
            <a:ext cx="360" cy="360"/>
          </xdr14:xfrm>
        </xdr:contentPart>
      </mc:Choice>
      <mc:Fallback xmlns="">
        <xdr:pic>
          <xdr:nvPicPr>
            <xdr:cNvPr id="10" name="Håndskrift 9">
              <a:extLst>
                <a:ext uri="{FF2B5EF4-FFF2-40B4-BE49-F238E27FC236}">
                  <a16:creationId xmlns:a16="http://schemas.microsoft.com/office/drawing/2014/main" id="{4D682887-36D9-4857-A89D-BFAB7497166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571280" y="25225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287640</xdr:colOff>
      <xdr:row>35</xdr:row>
      <xdr:rowOff>16827</xdr:rowOff>
    </xdr:from>
    <xdr:to>
      <xdr:col>0</xdr:col>
      <xdr:colOff>293630</xdr:colOff>
      <xdr:row>35</xdr:row>
      <xdr:rowOff>21547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1" name="Håndskrift 10">
              <a:extLst>
                <a:ext uri="{FF2B5EF4-FFF2-40B4-BE49-F238E27FC236}">
                  <a16:creationId xmlns:a16="http://schemas.microsoft.com/office/drawing/2014/main" id="{0A3614BA-A482-4794-B9F4-E415ED547176}"/>
                </a:ext>
              </a:extLst>
            </xdr14:cNvPr>
            <xdr14:cNvContentPartPr/>
          </xdr14:nvContentPartPr>
          <xdr14:nvPr macro=""/>
          <xdr14:xfrm>
            <a:off x="287640" y="6536160"/>
            <a:ext cx="360" cy="360"/>
          </xdr14:xfrm>
        </xdr:contentPart>
      </mc:Choice>
      <mc:Fallback xmlns="">
        <xdr:pic>
          <xdr:nvPicPr>
            <xdr:cNvPr id="11" name="Håndskrift 10">
              <a:extLst>
                <a:ext uri="{FF2B5EF4-FFF2-40B4-BE49-F238E27FC236}">
                  <a16:creationId xmlns:a16="http://schemas.microsoft.com/office/drawing/2014/main" id="{0A3614BA-A482-4794-B9F4-E415ED54717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78640" y="652716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787320</xdr:colOff>
      <xdr:row>33</xdr:row>
      <xdr:rowOff>118280</xdr:rowOff>
    </xdr:from>
    <xdr:to>
      <xdr:col>0</xdr:col>
      <xdr:colOff>787680</xdr:colOff>
      <xdr:row>33</xdr:row>
      <xdr:rowOff>140230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2" name="Håndskrift 11">
              <a:extLst>
                <a:ext uri="{FF2B5EF4-FFF2-40B4-BE49-F238E27FC236}">
                  <a16:creationId xmlns:a16="http://schemas.microsoft.com/office/drawing/2014/main" id="{315C9686-1718-41C5-941D-1E3A9458F073}"/>
                </a:ext>
              </a:extLst>
            </xdr14:cNvPr>
            <xdr14:cNvContentPartPr/>
          </xdr14:nvContentPartPr>
          <xdr14:nvPr macro=""/>
          <xdr14:xfrm>
            <a:off x="787320" y="6265080"/>
            <a:ext cx="360" cy="360"/>
          </xdr14:xfrm>
        </xdr:contentPart>
      </mc:Choice>
      <mc:Fallback xmlns="">
        <xdr:pic>
          <xdr:nvPicPr>
            <xdr:cNvPr id="12" name="Håndskrift 11">
              <a:extLst>
                <a:ext uri="{FF2B5EF4-FFF2-40B4-BE49-F238E27FC236}">
                  <a16:creationId xmlns:a16="http://schemas.microsoft.com/office/drawing/2014/main" id="{315C9686-1718-41C5-941D-1E3A9458F07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78320" y="62560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29.32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06.56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0 1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10.39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85 13,'0'-3,"0"-5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11.89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0,'0'0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14.19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0,'0'0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22.22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23.47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0,'0'0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30.83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0,'0'0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37.54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41.86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59.17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0,'0'0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4:05.162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00.49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0,'0'0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01.31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0,'0'0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2-04T09:03:02.63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0,'4'0,"6"0,0 0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FC795E4-AF4D-4E62-BBF6-1104BAFDD912}" name="Tabel141215" displayName="Tabel141215" ref="A2:K14" totalsRowShown="0" headerRowDxfId="62" dataDxfId="60" headerRowBorderDxfId="61">
  <tableColumns count="11">
    <tableColumn id="1" xr3:uid="{460B37ED-86BF-4640-BD5E-C5D3A2A8467C}" name="Hoved-formål" dataDxfId="59" dataCellStyle="Komma"/>
    <tableColumn id="2" xr3:uid="{4371D06F-B76F-4CA1-B374-A70544C92490}" name="Beskrivelse" dataDxfId="58" dataCellStyle="Komma"/>
    <tableColumn id="3" xr3:uid="{CB447DC4-2C66-4A16-8094-C69F1CF0BC6B}" name="Beløb fra formålsregnskabet" dataDxfId="57" dataCellStyle="Komma"/>
    <tableColumn id="4" xr3:uid="{8A93FD77-8BC9-4805-A922-50597DF986EC}" name="Beløb fra omposteringsfanen" dataDxfId="56" dataCellStyle="Komma"/>
    <tableColumn id="5" xr3:uid="{9FA54B20-0D66-4A32-B616-66A69E1D09A9}" name="Beløb fra justeringsfanen" dataDxfId="55" dataCellStyle="Komma"/>
    <tableColumn id="9" xr3:uid="{0A97C7BC-BD80-4015-8911-338847F99543}" name="I alt" dataDxfId="54">
      <calculatedColumnFormula>SUM(C3:E3)</calculatedColumnFormula>
    </tableColumn>
    <tableColumn id="8" xr3:uid="{0FA87600-01C5-401F-A63A-6EBA0132904C}" name=" " dataDxfId="53" dataCellStyle="Komma"/>
    <tableColumn id="14" xr3:uid="{CFC6CFC0-4284-4152-A867-E9F96E02BB70}" name="Indberetningsfanen" dataDxfId="52"/>
    <tableColumn id="6" xr3:uid="{BCBEFF7A-0DDC-4796-975E-E24D4E72FB00}" name="Omkostninger fra indberetningsfanen" dataDxfId="51"/>
    <tableColumn id="10" xr3:uid="{FF7E56F3-B871-46A9-B922-82488A7C1FB7}" name="  " dataDxfId="50"/>
    <tableColumn id="7" xr3:uid="{FC816360-4F62-426B-A141-0E71ED6C7321}" name=" 2" dataDxfId="49" dataCellStyle="Komma"/>
  </tableColumns>
  <tableStyleInfo name="Tabeltypografi 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80989B6-9DE0-49A1-8535-32291A8F2AD1}" name="Tabel510" displayName="Tabel510" ref="A64:A68" totalsRowShown="0">
  <autoFilter ref="A64:A68" xr:uid="{78D22264-7202-4DBE-A622-44B68ED25F2D}"/>
  <tableColumns count="1">
    <tableColumn id="1" xr3:uid="{01A2ECF2-7CD7-45D7-BF13-24048A6B3563}" name="Justering af omkostningsbasen - HF4"/>
  </tableColumns>
  <tableStyleInfo name="TableStyleMedium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5ABB9C3-283B-49F0-B8AD-1E5F7B41F8B5}" name="Tabel511" displayName="Tabel511" ref="A70:A74" totalsRowShown="0">
  <autoFilter ref="A70:A74" xr:uid="{DDC379FC-98FC-48D3-AA34-F6E7BDBEDB8E}"/>
  <tableColumns count="1">
    <tableColumn id="1" xr3:uid="{AACCF4C8-9521-4670-8ECC-B952BE6520B6}" name="Justering af omkostningsbasen - HF5"/>
  </tableColumns>
  <tableStyleInfo name="TableStyleMedium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0788E40-F4F2-4561-9BA7-0E39487752C8}" name="Tabel5101213" displayName="Tabel5101213" ref="A76:A82" totalsRowShown="0">
  <autoFilter ref="A76:A82" xr:uid="{2D2A67C5-3D5B-469D-99ED-D73976FE0F0E}"/>
  <tableColumns count="1">
    <tableColumn id="1" xr3:uid="{9B40B952-677C-4941-BA77-B01E11C9E56C}" name="Justering af omkostningsbasen - HF6"/>
  </tableColumns>
  <tableStyleInfo name="TableStyleMedium4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991536F-CE8A-4684-99FF-EDA4CA632E26}" name="Tabel510121314" displayName="Tabel510121314" ref="A84:A89" totalsRowShown="0">
  <autoFilter ref="A84:A89" xr:uid="{22962B5A-6300-4536-B40C-5FDCAA1FCBEC}"/>
  <tableColumns count="1">
    <tableColumn id="1" xr3:uid="{30359973-1A9A-42AE-9925-E706CD0F101E}" name="Justering af omkostningsbasen - HF7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461686-9432-4950-BDE1-402ACEA7FD99}" name="Delformaal" displayName="Delformaal" ref="A5:M355" totalsRowShown="0" headerRowDxfId="48" dataDxfId="46" headerRowBorderDxfId="47" dataCellStyle="God">
  <autoFilter ref="A5:M355" xr:uid="{DD461686-9432-4950-BDE1-402ACEA7FD99}"/>
  <tableColumns count="13">
    <tableColumn id="10" xr3:uid="{1EE463F9-DAB4-4C52-B038-02E1920A8881}" name="Institutionsnr." dataDxfId="45" totalsRowDxfId="44" dataCellStyle="God">
      <calculatedColumnFormula>Info!$B$15</calculatedColumnFormula>
    </tableColumn>
    <tableColumn id="1" xr3:uid="{0CF0DB2D-0CBA-467A-9110-BD74BDA0C13E}" name="Delformålsnr." dataDxfId="43" totalsRowDxfId="42" dataCellStyle="God"/>
    <tableColumn id="13" xr3:uid="{DE6268A9-CFA2-4CF2-8511-B9C41B89EAB3}" name="Delformålsnr. kort" dataDxfId="41" dataCellStyle="God">
      <calculatedColumnFormula>LEFT(Delformaal[[#This Row],[Delformålsnr.]],1)</calculatedColumnFormula>
    </tableColumn>
    <tableColumn id="11" xr3:uid="{40E7BE69-0DE8-4493-85BF-7A130F17BD61}" name="Delformålsnavn" dataDxfId="40" totalsRowDxfId="39" dataCellStyle="God">
      <calculatedColumnFormula>VLOOKUP(Delformaal[[#This Row],[Delformålsnr.]],Delformål!$A$1:$B$5000,2,FALSE)</calculatedColumnFormula>
    </tableColumn>
    <tableColumn id="2" xr3:uid="{8A93A128-EEEF-40FA-934A-68FD14C00423}" name="Faglige omk. pr. delformål" dataDxfId="38" totalsRowDxfId="37" dataCellStyle="God"/>
    <tableColumn id="3" xr3:uid="{81E990AD-8E65-4171-8CEC-3DB8E6465471}" name="Bygningsomk. (BYG) pr. delformål" dataDxfId="36" totalsRowDxfId="35" dataCellStyle="God"/>
    <tableColumn id="4" xr3:uid="{242238BD-B60E-4FA8-A71B-ED09A1CF8F57}" name="Generelle fællesomk. (GFO) pr. delformål   ekskl. BYG" dataDxfId="34" totalsRowDxfId="33" dataCellStyle="God"/>
    <tableColumn id="12" xr3:uid="{B782B6EB-6918-4839-89CA-05CA67795C39}" name="Bygningsomk. på GFO" dataDxfId="32" totalsRowDxfId="31" dataCellStyle="God"/>
    <tableColumn id="5" xr3:uid="{DFF173BD-C215-4391-8654-40B2271594FA}" name="Total" dataDxfId="30" totalsRowDxfId="29" dataCellStyle="God">
      <calculatedColumnFormula>E6+F6+G6+H6</calculatedColumnFormula>
    </tableColumn>
    <tableColumn id="6" xr3:uid="{D4EF5613-EE76-43AA-92C2-A9EF5E0B8913}" name="_x000a_Antal teori-STÅ (inkl. værksteds-STÅ)" dataDxfId="28" totalsRowDxfId="27" dataCellStyle="God"/>
    <tableColumn id="7" xr3:uid="{F76FE730-A24D-488B-81F4-5F5207472E8D}" name="_x000a_Antal praktik-STÅ" dataDxfId="26" totalsRowDxfId="25" dataCellStyle="God"/>
    <tableColumn id="8" xr3:uid="{7F42162C-8B16-4B57-ABC2-28CC19B8B107}" name="_x000a_Status" dataDxfId="24" totalsRowDxfId="23" dataCellStyle="God"/>
    <tableColumn id="9" xr3:uid="{148DF4E4-230E-4A75-ACF5-B52146C70DC5}" name="Kommentar" dataDxfId="22" totalsRowDxfId="21" dataCellStyle="God"/>
  </tableColumns>
  <tableStyleInfo name="Tabeltypografi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4DCD059-1334-4C17-B56A-9703A9DDB182}" name="Tabel6" displayName="Tabel6" ref="A1:D20" totalsRowShown="0" headerRowDxfId="20" dataDxfId="19">
  <autoFilter ref="A1:D20" xr:uid="{AF317ADE-0B07-4F4A-B11B-B4C6AF79FE15}"/>
  <tableColumns count="4">
    <tableColumn id="1" xr3:uid="{FEECE3A0-9E07-4F72-BD4F-DDEF1AC1995A}" name="Institutionsnr." dataDxfId="18">
      <calculatedColumnFormula>Info!$B$15</calculatedColumnFormula>
    </tableColumn>
    <tableColumn id="2" xr3:uid="{346E1CBE-6CE9-4347-B86E-E5759E21481B}" name="Hovedformålsnr." dataDxfId="17"/>
    <tableColumn id="3" xr3:uid="{242BD83B-FEE0-4F54-9C4F-FB57F47A8807}" name="Beskrivelse af omposteringen" dataDxfId="16"/>
    <tableColumn id="4" xr3:uid="{59131074-FE74-4C2C-8DB5-40A4B4B74A35}" name="Beløb" dataDxfId="15" dataCellStyle="Komma"/>
  </tableColumns>
  <tableStyleInfo name="Tabeltypografi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4A81322-6AD3-4909-AEB3-1FBA7FCB1374}" name="Justering" displayName="Justering" ref="A1:F36" headerRowDxfId="14" dataDxfId="13" tableBorderDxfId="12">
  <autoFilter ref="A1:F36" xr:uid="{6F6EA009-2C23-4291-9B85-68422DB3EBD2}"/>
  <tableColumns count="6">
    <tableColumn id="4" xr3:uid="{FD92998C-1C2A-477A-8551-01F87C8B317B}" name="Institutionsnr." totalsRowLabel="Total" dataDxfId="11" totalsRowDxfId="10">
      <calculatedColumnFormula>Info!$B$15</calculatedColumnFormula>
    </tableColumn>
    <tableColumn id="1" xr3:uid="{E6E0F692-26A0-464D-95AF-F437B4D8E3D8}" name="Hovedformål" dataDxfId="9" totalsRowDxfId="8"/>
    <tableColumn id="6" xr3:uid="{D63C033E-E64C-40A7-A02E-6F152D819F61}" name="Hovedformål kort" dataDxfId="7" totalsRowDxfId="6">
      <calculatedColumnFormula>LEFT(Justering[[#This Row],[Hovedformål]],1)</calculatedColumnFormula>
    </tableColumn>
    <tableColumn id="2" xr3:uid="{5896E6ED-04F1-4913-8FF2-B12AD2CBA07A}" name="Beskrivelse" dataDxfId="5" totalsRowDxfId="4"/>
    <tableColumn id="3" xr3:uid="{E3E85951-3068-4067-B1F2-BEEBDEF34F1E}" name="Beløb" dataDxfId="3" totalsRowDxfId="2"/>
    <tableColumn id="5" xr3:uid="{9FE4BA02-BE44-4626-8506-E529784F3C9E}" name="Kommentar" totalsRowFunction="count" dataDxfId="1" totalsRowDxfId="0"/>
  </tableColumns>
  <tableStyleInfo name="Tabeltypografi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A4" totalsRowShown="0">
  <autoFilter ref="A1:A4" xr:uid="{00000000-0009-0000-0100-000001000000}"/>
  <tableColumns count="1">
    <tableColumn id="1" xr3:uid="{00000000-0010-0000-0000-000001000000}" name="Status"/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3" displayName="Tabel3" ref="A6:B43" totalsRowShown="0">
  <autoFilter ref="A6:B43" xr:uid="{00000000-0009-0000-0100-000003000000}"/>
  <sortState xmlns:xlrd2="http://schemas.microsoft.com/office/spreadsheetml/2017/richdata2" ref="A7:B43">
    <sortCondition ref="A9"/>
  </sortState>
  <tableColumns count="2">
    <tableColumn id="2" xr3:uid="{00000000-0010-0000-0100-000002000000}" name="Institutionsnavn"/>
    <tableColumn id="3" xr3:uid="{D34699A7-CA65-415C-B90A-A8C310A7587C}" name="Institutionsnr."/>
  </tableColumns>
  <tableStyleInfo name="TableStyleMedium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A83EFE1-2493-4E93-AA4E-4D36EA5FEC47}" name="Tabel5" displayName="Tabel5" ref="A45:A50" totalsRowShown="0">
  <autoFilter ref="A45:A50" xr:uid="{862D7CFD-7B39-4566-9E47-5C2C1A5691CD}"/>
  <tableColumns count="1">
    <tableColumn id="1" xr3:uid="{3FAE0E5F-46E3-4A9B-9180-1DE8FF15450B}" name="Justering af omkostningsbasen - HF1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28BFE17-3592-455A-8CD2-4268F07DA08B}" name="Tabel58" displayName="Tabel58" ref="A52:A56" totalsRowShown="0">
  <autoFilter ref="A52:A56" xr:uid="{D495B69A-8926-4DBC-B008-18EECCF3E9A7}"/>
  <tableColumns count="1">
    <tableColumn id="1" xr3:uid="{296357A3-698D-4706-9061-A3691D093308}" name="Justering af omkostningsbasen - HF2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2AA3735-3E61-4457-8D25-9556FA7E0FD6}" name="Tabel59" displayName="Tabel59" ref="A58:A62" totalsRowShown="0">
  <autoFilter ref="A58:A62" xr:uid="{1CA77F32-147B-4288-A880-D574CF7F357E}"/>
  <tableColumns count="1">
    <tableColumn id="1" xr3:uid="{74507C33-56CD-4F90-9996-DA8D7C08138A}" name="Justering af omkostningsbasen HF3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E6821E"/>
      </a:dk2>
      <a:lt2>
        <a:srgbClr val="46328C"/>
      </a:lt2>
      <a:accent1>
        <a:srgbClr val="BF1C80"/>
      </a:accent1>
      <a:accent2>
        <a:srgbClr val="5AB4E6"/>
      </a:accent2>
      <a:accent3>
        <a:srgbClr val="19528F"/>
      </a:accent3>
      <a:accent4>
        <a:srgbClr val="888888"/>
      </a:accent4>
      <a:accent5>
        <a:srgbClr val="9C88BB"/>
      </a:accent5>
      <a:accent6>
        <a:srgbClr val="72BB81"/>
      </a:accent6>
      <a:hlink>
        <a:srgbClr val="003A72"/>
      </a:hlink>
      <a:folHlink>
        <a:srgbClr val="5E0F18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elleskontoplan@ufm.d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ufm.dk/uddannelse/institutioner-og-drift/okonomi/regnskab-og-rapportering/konterings-og-fordelingsvejledningen/kfv-2024-1.pdf" TargetMode="External"/><Relationship Id="rId4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10" Type="http://schemas.openxmlformats.org/officeDocument/2006/relationships/table" Target="../tables/table13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B2:E19"/>
  <sheetViews>
    <sheetView showGridLines="0" tabSelected="1" zoomScale="160" zoomScaleNormal="160" workbookViewId="0">
      <selection activeCell="B13" sqref="B13"/>
    </sheetView>
  </sheetViews>
  <sheetFormatPr defaultRowHeight="15" x14ac:dyDescent="0.25"/>
  <cols>
    <col min="2" max="2" width="92.5703125" customWidth="1"/>
    <col min="3" max="3" width="34" bestFit="1" customWidth="1"/>
    <col min="4" max="4" width="12.42578125" bestFit="1" customWidth="1"/>
    <col min="5" max="5" width="13.42578125" bestFit="1" customWidth="1"/>
  </cols>
  <sheetData>
    <row r="2" spans="2:5" x14ac:dyDescent="0.25">
      <c r="C2" s="1"/>
    </row>
    <row r="3" spans="2:5" ht="46.5" x14ac:dyDescent="0.7">
      <c r="E3" s="112"/>
    </row>
    <row r="4" spans="2:5" x14ac:dyDescent="0.25">
      <c r="C4" s="2"/>
      <c r="E4" s="3"/>
    </row>
    <row r="5" spans="2:5" ht="16.5" customHeight="1" x14ac:dyDescent="0.25">
      <c r="C5" s="2"/>
      <c r="E5" s="3"/>
    </row>
    <row r="6" spans="2:5" ht="34.5" customHeight="1" x14ac:dyDescent="0.25">
      <c r="B6" s="4" t="s">
        <v>1592</v>
      </c>
      <c r="C6" s="2"/>
      <c r="E6" s="3"/>
    </row>
    <row r="7" spans="2:5" ht="17.25" customHeight="1" x14ac:dyDescent="0.25">
      <c r="B7" s="4"/>
      <c r="C7" s="2"/>
      <c r="E7" s="3"/>
    </row>
    <row r="8" spans="2:5" ht="15.75" x14ac:dyDescent="0.25">
      <c r="B8" s="5" t="s">
        <v>2</v>
      </c>
    </row>
    <row r="9" spans="2:5" x14ac:dyDescent="0.25">
      <c r="B9" s="2" t="s">
        <v>3</v>
      </c>
    </row>
    <row r="10" spans="2:5" x14ac:dyDescent="0.25">
      <c r="B10" s="2"/>
    </row>
    <row r="11" spans="2:5" ht="15.75" x14ac:dyDescent="0.25">
      <c r="B11" s="5" t="s">
        <v>1593</v>
      </c>
    </row>
    <row r="12" spans="2:5" x14ac:dyDescent="0.25">
      <c r="B12" s="8" t="s">
        <v>84</v>
      </c>
    </row>
    <row r="13" spans="2:5" x14ac:dyDescent="0.25">
      <c r="B13" s="7" t="s">
        <v>80</v>
      </c>
    </row>
    <row r="14" spans="2:5" x14ac:dyDescent="0.25">
      <c r="B14" s="9" t="s">
        <v>88</v>
      </c>
    </row>
    <row r="15" spans="2:5" ht="15.75" x14ac:dyDescent="0.25">
      <c r="B15" s="10" t="str">
        <f>VLOOKUP(B13,Tabel3[#All],2,0)</f>
        <v>Blank - udfyld på "Info"-fanen</v>
      </c>
    </row>
    <row r="16" spans="2:5" ht="15.75" x14ac:dyDescent="0.25">
      <c r="B16" s="6"/>
    </row>
    <row r="17" spans="2:2" ht="15.75" x14ac:dyDescent="0.25">
      <c r="B17" s="4"/>
    </row>
    <row r="18" spans="2:2" ht="15.75" x14ac:dyDescent="0.25">
      <c r="B18" s="6"/>
    </row>
    <row r="19" spans="2:2" x14ac:dyDescent="0.25">
      <c r="B19" s="12"/>
    </row>
  </sheetData>
  <sheetProtection algorithmName="SHA-512" hashValue="x2dRva56vBmIgcqiVuQYYFjy+HjkZgoVFx+OCZQXpMP9sEsjZUaeEV3HxiM5J95m4Ck+ozr92qTsWsR8WAJz1A==" saltValue="QctL2mttundOndG+FEIO/Q==" spinCount="100000" sheet="1" objects="1" scenarios="1"/>
  <protectedRanges>
    <protectedRange sqref="B13" name="Institutionsnavn"/>
  </protectedRanges>
  <conditionalFormatting sqref="D4:D7">
    <cfRule type="cellIs" dxfId="66" priority="3" operator="equal">
      <formula>"OBS"</formula>
    </cfRule>
    <cfRule type="cellIs" dxfId="65" priority="4" operator="equal">
      <formula>"OK"</formula>
    </cfRule>
  </conditionalFormatting>
  <hyperlinks>
    <hyperlink ref="B9" r:id="rId1" xr:uid="{00000000-0004-0000-0000-000001000000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Stamdata!$A$7:$A$43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067A-AC0A-4A7E-9CCF-CBDFFD7715C5}">
  <sheetPr codeName="Ark2">
    <tabColor rgb="FFFFC000"/>
  </sheetPr>
  <dimension ref="A2:U19"/>
  <sheetViews>
    <sheetView showGridLines="0" workbookViewId="0"/>
  </sheetViews>
  <sheetFormatPr defaultRowHeight="15" x14ac:dyDescent="0.25"/>
  <cols>
    <col min="1" max="1" width="9.5703125" customWidth="1"/>
  </cols>
  <sheetData>
    <row r="2" spans="1:21" x14ac:dyDescent="0.25">
      <c r="A2" s="1"/>
    </row>
    <row r="4" spans="1:21" x14ac:dyDescent="0.25">
      <c r="Q4" s="13"/>
      <c r="R4" s="13"/>
      <c r="S4" s="13"/>
      <c r="T4" s="13"/>
      <c r="U4" s="13"/>
    </row>
    <row r="19" spans="14:14" x14ac:dyDescent="0.25">
      <c r="N19" s="12"/>
    </row>
  </sheetData>
  <sheetProtection algorithmName="SHA-512" hashValue="oCEeMF8mqWu9mh0rHbkprLgmnCvChKeLOssO9W37YQVW5leq8PjOHN3It7HsEAccqinTmLw5fnCa3digfQSFPA==" saltValue="oWfniJSa6mvywp1LzXbU2Q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F6558-B1F8-4346-88D8-B40AE8F281FC}">
  <sheetPr>
    <tabColor rgb="FF00B050"/>
    <pageSetUpPr fitToPage="1"/>
  </sheetPr>
  <dimension ref="A1:P21"/>
  <sheetViews>
    <sheetView showGridLines="0" zoomScale="112" zoomScaleNormal="112" workbookViewId="0">
      <selection activeCell="C3" sqref="C3"/>
    </sheetView>
  </sheetViews>
  <sheetFormatPr defaultColWidth="9.140625" defaultRowHeight="15" x14ac:dyDescent="0.25"/>
  <cols>
    <col min="1" max="1" width="7.85546875" style="17" customWidth="1"/>
    <col min="2" max="2" width="20.5703125" style="17" customWidth="1"/>
    <col min="3" max="6" width="18.85546875" style="17" customWidth="1"/>
    <col min="7" max="7" width="3" style="17" customWidth="1"/>
    <col min="8" max="8" width="19.85546875" customWidth="1"/>
    <col min="9" max="9" width="18.85546875" style="17" customWidth="1"/>
    <col min="10" max="10" width="3" style="17" customWidth="1"/>
    <col min="11" max="11" width="18.85546875" style="17" customWidth="1"/>
    <col min="12" max="12" width="2" style="17" customWidth="1"/>
    <col min="13" max="16384" width="9.140625" style="17"/>
  </cols>
  <sheetData>
    <row r="1" spans="1:16" ht="18.75" x14ac:dyDescent="0.3">
      <c r="A1" s="116" t="s">
        <v>1606</v>
      </c>
      <c r="B1" s="118"/>
      <c r="C1" s="118"/>
      <c r="D1" s="118"/>
      <c r="E1" s="118"/>
      <c r="F1" s="117"/>
      <c r="G1" s="101"/>
      <c r="H1" s="116" t="s">
        <v>1607</v>
      </c>
      <c r="I1" s="117"/>
      <c r="J1" s="101"/>
      <c r="K1" s="88" t="s">
        <v>1590</v>
      </c>
      <c r="L1" s="101"/>
      <c r="M1" s="101"/>
      <c r="N1" s="16"/>
      <c r="O1" s="16"/>
      <c r="P1" s="16"/>
    </row>
    <row r="2" spans="1:16" ht="30" x14ac:dyDescent="0.25">
      <c r="A2" s="109" t="s">
        <v>1613</v>
      </c>
      <c r="B2" s="65" t="s">
        <v>87</v>
      </c>
      <c r="C2" s="61" t="s">
        <v>113</v>
      </c>
      <c r="D2" s="91" t="s">
        <v>1397</v>
      </c>
      <c r="E2" s="61" t="s">
        <v>1396</v>
      </c>
      <c r="F2" s="94" t="s">
        <v>1589</v>
      </c>
      <c r="G2" s="105" t="s">
        <v>89</v>
      </c>
      <c r="H2" s="95" t="s">
        <v>1610</v>
      </c>
      <c r="I2" s="94" t="s">
        <v>1609</v>
      </c>
      <c r="J2" s="105" t="s">
        <v>1608</v>
      </c>
      <c r="K2" s="108" t="s">
        <v>1614</v>
      </c>
      <c r="L2" s="16"/>
      <c r="M2" s="16"/>
      <c r="N2" s="16"/>
      <c r="O2" s="16"/>
      <c r="P2" s="16"/>
    </row>
    <row r="3" spans="1:16" x14ac:dyDescent="0.25">
      <c r="A3" s="89">
        <v>1</v>
      </c>
      <c r="B3" s="19" t="s">
        <v>106</v>
      </c>
      <c r="C3" s="92"/>
      <c r="D3" s="19">
        <f>SUMIFS(Tabel6[Beløb],Tabel6[Hovedformålsnr.],1)</f>
        <v>0</v>
      </c>
      <c r="E3" s="19">
        <f>SUMIFS(Justering[Beløb],Justering[Hovedformål kort],1)</f>
        <v>0</v>
      </c>
      <c r="F3" s="102">
        <f t="shared" ref="F3:F11" si="0">SUM(C3:E3)</f>
        <v>0</v>
      </c>
      <c r="G3" s="105" t="s">
        <v>89</v>
      </c>
      <c r="H3" s="89" t="s">
        <v>106</v>
      </c>
      <c r="I3" s="96">
        <f>SUMIFS(Delformaal[Faglige omk. pr. delformål],Delformaal[Delformålsnr. kort],1)</f>
        <v>0</v>
      </c>
      <c r="J3" s="105" t="s">
        <v>89</v>
      </c>
      <c r="K3" s="81">
        <f>I3-F3</f>
        <v>0</v>
      </c>
      <c r="L3" s="16"/>
      <c r="M3" s="87" t="str">
        <f>IF(K3&gt;9,"OBS",IF(K3&lt;-9,"OBS","OK"))</f>
        <v>OK</v>
      </c>
      <c r="N3" s="16"/>
      <c r="O3" s="16"/>
      <c r="P3" s="16"/>
    </row>
    <row r="4" spans="1:16" x14ac:dyDescent="0.25">
      <c r="A4" s="89">
        <v>2</v>
      </c>
      <c r="B4" s="19" t="s">
        <v>107</v>
      </c>
      <c r="C4" s="92"/>
      <c r="D4" s="19">
        <f>SUMIFS(Tabel6[Beløb],Tabel6[Hovedformålsnr.],2)</f>
        <v>0</v>
      </c>
      <c r="E4" s="19">
        <f>SUMIFS(Justering[Beløb],Justering[Hovedformål kort],2)</f>
        <v>0</v>
      </c>
      <c r="F4" s="102">
        <f t="shared" si="0"/>
        <v>0</v>
      </c>
      <c r="G4" s="99"/>
      <c r="H4" s="89" t="s">
        <v>107</v>
      </c>
      <c r="I4" s="96">
        <f>SUMIFS(Delformaal[Faglige omk. pr. delformål],Delformaal[Delformålsnr. kort],2)</f>
        <v>0</v>
      </c>
      <c r="J4" s="99"/>
      <c r="K4" s="81">
        <f>I4-F4</f>
        <v>0</v>
      </c>
      <c r="L4" s="29"/>
      <c r="M4" s="87" t="str">
        <f t="shared" ref="M4:M7" si="1">IF(K4&gt;9,"OBS",IF(K4&lt;-9,"OBS","OK"))</f>
        <v>OK</v>
      </c>
      <c r="N4" s="16"/>
      <c r="O4" s="16"/>
      <c r="P4" s="16"/>
    </row>
    <row r="5" spans="1:16" x14ac:dyDescent="0.25">
      <c r="A5" s="89">
        <v>3</v>
      </c>
      <c r="B5" s="19" t="s">
        <v>108</v>
      </c>
      <c r="C5" s="92"/>
      <c r="D5" s="19">
        <f>SUMIFS(Tabel6[Beløb],Tabel6[Hovedformålsnr.],3)</f>
        <v>0</v>
      </c>
      <c r="E5" s="19">
        <f>SUMIFS(Justering[Beløb],Justering[Hovedformål kort],3)</f>
        <v>0</v>
      </c>
      <c r="F5" s="102">
        <f t="shared" si="0"/>
        <v>0</v>
      </c>
      <c r="G5" s="100"/>
      <c r="H5" s="89" t="s">
        <v>108</v>
      </c>
      <c r="I5" s="96">
        <f>SUMIFS(Delformaal[Faglige omk. pr. delformål],Delformaal[Delformålsnr. kort],3)</f>
        <v>0</v>
      </c>
      <c r="J5" s="100"/>
      <c r="K5" s="81">
        <f>I5-F5</f>
        <v>0</v>
      </c>
      <c r="L5" s="30"/>
      <c r="M5" s="87" t="str">
        <f t="shared" si="1"/>
        <v>OK</v>
      </c>
      <c r="N5" s="16"/>
      <c r="O5" s="16"/>
      <c r="P5" s="16"/>
    </row>
    <row r="6" spans="1:16" x14ac:dyDescent="0.25">
      <c r="A6" s="89">
        <v>4</v>
      </c>
      <c r="B6" s="19" t="s">
        <v>109</v>
      </c>
      <c r="C6" s="92"/>
      <c r="D6" s="19">
        <f>SUMIFS(Tabel6[Beløb],Tabel6[Hovedformålsnr.],4)</f>
        <v>0</v>
      </c>
      <c r="E6" s="19">
        <f>SUMIFS(Justering[Beløb],Justering[Hovedformål kort],4)</f>
        <v>0</v>
      </c>
      <c r="F6" s="102">
        <f t="shared" si="0"/>
        <v>0</v>
      </c>
      <c r="G6" s="99"/>
      <c r="H6" s="89" t="s">
        <v>109</v>
      </c>
      <c r="I6" s="96">
        <f>SUMIFS(Delformaal[Faglige omk. pr. delformål],Delformaal[Delformålsnr. kort],4)</f>
        <v>0</v>
      </c>
      <c r="J6" s="99"/>
      <c r="K6" s="81">
        <f>I6-F6</f>
        <v>0</v>
      </c>
      <c r="L6" s="29"/>
      <c r="M6" s="87" t="str">
        <f t="shared" si="1"/>
        <v>OK</v>
      </c>
      <c r="N6" s="16"/>
      <c r="O6" s="16"/>
      <c r="P6" s="16"/>
    </row>
    <row r="7" spans="1:16" x14ac:dyDescent="0.25">
      <c r="A7" s="89">
        <v>5</v>
      </c>
      <c r="B7" s="19" t="s">
        <v>110</v>
      </c>
      <c r="C7" s="92"/>
      <c r="D7" s="19">
        <f>SUMIFS(Tabel6[Beløb],Tabel6[Hovedformålsnr.],5)</f>
        <v>0</v>
      </c>
      <c r="E7" s="19">
        <f>SUMIFS(Justering[Beløb],Justering[Hovedformål kort],5)</f>
        <v>0</v>
      </c>
      <c r="F7" s="102">
        <f t="shared" si="0"/>
        <v>0</v>
      </c>
      <c r="G7" s="105"/>
      <c r="H7" s="89" t="s">
        <v>110</v>
      </c>
      <c r="I7" s="96">
        <f>SUMIFS(Delformaal[Faglige omk. pr. delformål],Delformaal[Delformålsnr. kort],5)</f>
        <v>0</v>
      </c>
      <c r="J7" s="105"/>
      <c r="K7" s="81">
        <f>I7-F7</f>
        <v>0</v>
      </c>
      <c r="L7" s="16"/>
      <c r="M7" s="87" t="str">
        <f t="shared" si="1"/>
        <v>OK</v>
      </c>
      <c r="N7" s="16"/>
      <c r="O7" s="16"/>
      <c r="P7" s="16"/>
    </row>
    <row r="8" spans="1:16" x14ac:dyDescent="0.25">
      <c r="A8" s="89"/>
      <c r="B8" s="32" t="s">
        <v>1591</v>
      </c>
      <c r="C8" s="93">
        <f>SUM(C3:C7)</f>
        <v>0</v>
      </c>
      <c r="D8" s="32">
        <f t="shared" ref="D8:I8" si="2">SUBTOTAL(109,D3:D7)</f>
        <v>0</v>
      </c>
      <c r="E8" s="32">
        <f t="shared" si="2"/>
        <v>0</v>
      </c>
      <c r="F8" s="103">
        <f t="shared" si="2"/>
        <v>0</v>
      </c>
      <c r="G8" s="105"/>
      <c r="H8" s="37" t="s">
        <v>1591</v>
      </c>
      <c r="I8" s="38">
        <f t="shared" si="2"/>
        <v>0</v>
      </c>
      <c r="J8" s="105"/>
      <c r="K8" s="82">
        <f>SUBTOTAL(109,K3:K7)</f>
        <v>0</v>
      </c>
      <c r="L8" s="16"/>
      <c r="M8" s="87"/>
    </row>
    <row r="9" spans="1:16" x14ac:dyDescent="0.25">
      <c r="A9" s="89"/>
      <c r="B9" s="19"/>
      <c r="C9" s="92"/>
      <c r="D9" s="19"/>
      <c r="E9" s="19"/>
      <c r="F9" s="102"/>
      <c r="G9" s="105"/>
      <c r="H9" s="97"/>
      <c r="I9" s="31"/>
      <c r="J9" s="105"/>
      <c r="K9" s="83"/>
      <c r="L9" s="16"/>
      <c r="M9" s="87"/>
    </row>
    <row r="10" spans="1:16" x14ac:dyDescent="0.25">
      <c r="A10" s="89">
        <v>6</v>
      </c>
      <c r="B10" s="19" t="s">
        <v>111</v>
      </c>
      <c r="C10" s="92"/>
      <c r="D10" s="19">
        <f>SUMIFS(Tabel6[Beløb],Tabel6[Hovedformålsnr.],6)</f>
        <v>0</v>
      </c>
      <c r="E10" s="19">
        <f>SUMIFS(Justering[Beløb],Justering[Hovedformål kort],6)</f>
        <v>0</v>
      </c>
      <c r="F10" s="102">
        <f t="shared" si="0"/>
        <v>0</v>
      </c>
      <c r="G10" s="105"/>
      <c r="H10" s="97" t="s">
        <v>1611</v>
      </c>
      <c r="I10" s="96">
        <f>SUM(Delformaal[Generelle fællesomk. (GFO) pr. delformål   ekskl. BYG])</f>
        <v>0</v>
      </c>
      <c r="J10" s="105"/>
      <c r="K10" s="84">
        <f>Tabel141215[[#This Row],[Omkostninger fra indberetningsfanen]]-Tabel141215[[#This Row],[I alt]]</f>
        <v>0</v>
      </c>
      <c r="L10" s="16"/>
      <c r="M10" s="87" t="str">
        <f t="shared" ref="M10:M11" si="3">IF(K10&gt;9,"OBS",IF(K10&lt;-9,"OBS","OK"))</f>
        <v>OK</v>
      </c>
    </row>
    <row r="11" spans="1:16" x14ac:dyDescent="0.25">
      <c r="A11" s="89">
        <v>7</v>
      </c>
      <c r="B11" s="19" t="s">
        <v>112</v>
      </c>
      <c r="C11" s="92"/>
      <c r="D11" s="19">
        <f>SUMIFS(Tabel6[Beløb],Tabel6[Hovedformålsnr.],7)</f>
        <v>0</v>
      </c>
      <c r="E11" s="19">
        <f>SUMIFS(Justering[Beløb],Justering[Hovedformål kort],7)</f>
        <v>0</v>
      </c>
      <c r="F11" s="102">
        <f t="shared" si="0"/>
        <v>0</v>
      </c>
      <c r="G11" s="105"/>
      <c r="H11" s="97" t="s">
        <v>1612</v>
      </c>
      <c r="I11" s="26">
        <f>SUM(Delformaal[Bygningsomk. (BYG) pr. delformål])+SUM(Delformaal[Bygningsomk. på GFO])</f>
        <v>0</v>
      </c>
      <c r="J11" s="105"/>
      <c r="K11" s="84">
        <f>Tabel141215[[#This Row],[Omkostninger fra indberetningsfanen]]-Tabel141215[[#This Row],[I alt]]</f>
        <v>0</v>
      </c>
      <c r="L11" s="16"/>
      <c r="M11" s="87" t="str">
        <f t="shared" si="3"/>
        <v>OK</v>
      </c>
    </row>
    <row r="12" spans="1:16" x14ac:dyDescent="0.25">
      <c r="A12" s="89"/>
      <c r="B12" s="32" t="s">
        <v>1591</v>
      </c>
      <c r="C12" s="93">
        <f>C10+C11</f>
        <v>0</v>
      </c>
      <c r="D12" s="19">
        <f t="shared" ref="D12:F12" si="4">D10+D11</f>
        <v>0</v>
      </c>
      <c r="E12" s="19">
        <f t="shared" si="4"/>
        <v>0</v>
      </c>
      <c r="F12" s="103">
        <f t="shared" si="4"/>
        <v>0</v>
      </c>
      <c r="G12" s="105"/>
      <c r="H12" s="37" t="s">
        <v>1591</v>
      </c>
      <c r="I12" s="38">
        <f>SUM(I10:I11)</f>
        <v>0</v>
      </c>
      <c r="J12" s="105"/>
      <c r="K12" s="85">
        <f>K10+K11</f>
        <v>0</v>
      </c>
      <c r="L12" s="16"/>
      <c r="M12" s="87"/>
    </row>
    <row r="13" spans="1:16" x14ac:dyDescent="0.25">
      <c r="A13" s="89"/>
      <c r="B13" s="19"/>
      <c r="C13" s="92"/>
      <c r="D13" s="19"/>
      <c r="E13" s="19"/>
      <c r="F13" s="102"/>
      <c r="G13" s="105"/>
      <c r="H13" s="97"/>
      <c r="I13" s="31"/>
      <c r="J13" s="105"/>
      <c r="K13" s="83"/>
      <c r="L13" s="16"/>
      <c r="M13" s="87"/>
    </row>
    <row r="14" spans="1:16" s="24" customFormat="1" ht="15.75" thickBot="1" x14ac:dyDescent="0.3">
      <c r="A14" s="27"/>
      <c r="B14" s="20" t="s">
        <v>1388</v>
      </c>
      <c r="C14" s="110">
        <f>C12+C8</f>
        <v>0</v>
      </c>
      <c r="D14" s="20">
        <f t="shared" ref="D14:F14" si="5">D12+D8</f>
        <v>0</v>
      </c>
      <c r="E14" s="20">
        <f t="shared" si="5"/>
        <v>0</v>
      </c>
      <c r="F14" s="104">
        <f t="shared" si="5"/>
        <v>0</v>
      </c>
      <c r="G14" s="106"/>
      <c r="H14" s="98"/>
      <c r="I14" s="21">
        <f>I12+I8</f>
        <v>0</v>
      </c>
      <c r="J14" s="106"/>
      <c r="K14" s="86">
        <f>K8+K12</f>
        <v>0</v>
      </c>
      <c r="L14" s="107"/>
      <c r="M14" s="87"/>
    </row>
    <row r="15" spans="1:16" x14ac:dyDescent="0.25">
      <c r="A15" s="16"/>
      <c r="B15" s="16"/>
      <c r="C15" s="16"/>
      <c r="D15" s="16"/>
      <c r="E15" s="16"/>
      <c r="F15" s="16"/>
      <c r="G15" s="16"/>
      <c r="H15" s="90"/>
      <c r="I15" s="16"/>
      <c r="J15" s="16"/>
      <c r="K15" s="16"/>
      <c r="L15" s="16"/>
    </row>
    <row r="16" spans="1:16" x14ac:dyDescent="0.25">
      <c r="I16"/>
    </row>
    <row r="17" spans="5:9" x14ac:dyDescent="0.25">
      <c r="E17" s="18"/>
      <c r="F17" s="18"/>
      <c r="I17"/>
    </row>
    <row r="18" spans="5:9" x14ac:dyDescent="0.25">
      <c r="E18" s="16"/>
      <c r="F18" s="16"/>
      <c r="I18"/>
    </row>
    <row r="19" spans="5:9" x14ac:dyDescent="0.25">
      <c r="I19"/>
    </row>
    <row r="20" spans="5:9" x14ac:dyDescent="0.25">
      <c r="F20" s="111"/>
      <c r="I20"/>
    </row>
    <row r="21" spans="5:9" x14ac:dyDescent="0.25">
      <c r="I21"/>
    </row>
  </sheetData>
  <sheetProtection algorithmName="SHA-512" hashValue="sAXeP6u51RFNDc80srcx21eNXhAok36rAldZWZyNmeyBIj9G0sH9nDIC43eGqwhA10l+SL6v4pJmSAZ9TOc5fg==" saltValue="N825oPwPYqMDsDKoXC50Lg==" spinCount="100000" sheet="1" objects="1" scenarios="1"/>
  <protectedRanges>
    <protectedRange sqref="C10:C11" name="GFO og BYG"/>
    <protectedRange sqref="C3:C7" name="Faglige"/>
  </protectedRanges>
  <mergeCells count="2">
    <mergeCell ref="H1:I1"/>
    <mergeCell ref="A1:F1"/>
  </mergeCells>
  <conditionalFormatting sqref="M3:M11">
    <cfRule type="containsText" dxfId="64" priority="2" operator="containsText" text="OBS">
      <formula>NOT(ISERROR(SEARCH("OBS",M3)))</formula>
    </cfRule>
  </conditionalFormatting>
  <conditionalFormatting sqref="M3:M15">
    <cfRule type="containsText" dxfId="63" priority="1" operator="containsText" text="ok">
      <formula>NOT(ISERROR(SEARCH("ok",M3)))</formula>
    </cfRule>
  </conditionalFormatting>
  <pageMargins left="0.7" right="0.7" top="0.75" bottom="0.75" header="0.3" footer="0.3"/>
  <pageSetup paperSize="9" scale="74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4">
    <tabColor theme="5" tint="-0.249977111117893"/>
  </sheetPr>
  <dimension ref="A1:M355"/>
  <sheetViews>
    <sheetView showGridLines="0" zoomScale="91" zoomScaleNormal="91" workbookViewId="0">
      <pane ySplit="5" topLeftCell="A6" activePane="bottomLeft" state="frozen"/>
      <selection pane="bottomLeft" activeCell="B6" sqref="B6"/>
    </sheetView>
  </sheetViews>
  <sheetFormatPr defaultColWidth="9.140625" defaultRowHeight="15" x14ac:dyDescent="0.25"/>
  <cols>
    <col min="1" max="1" width="13.42578125" style="28" customWidth="1"/>
    <col min="2" max="2" width="13.140625" style="36" customWidth="1"/>
    <col min="3" max="3" width="13.140625" style="36" hidden="1" customWidth="1"/>
    <col min="4" max="4" width="52.28515625" style="28" customWidth="1"/>
    <col min="5" max="9" width="15.42578125" style="28" customWidth="1"/>
    <col min="10" max="11" width="17" style="28" customWidth="1"/>
    <col min="12" max="12" width="19" style="28" customWidth="1"/>
    <col min="13" max="13" width="40.42578125" style="28" customWidth="1"/>
    <col min="14" max="16384" width="9.140625" style="28"/>
  </cols>
  <sheetData>
    <row r="1" spans="1:13" ht="18.75" x14ac:dyDescent="0.3">
      <c r="B1" s="28"/>
      <c r="C1" s="28"/>
      <c r="D1" s="33"/>
      <c r="F1" s="122" t="s">
        <v>1602</v>
      </c>
      <c r="G1" s="122"/>
    </row>
    <row r="2" spans="1:13" ht="26.25" x14ac:dyDescent="0.4">
      <c r="B2" s="28"/>
      <c r="C2" s="28"/>
      <c r="D2" s="33"/>
      <c r="F2" s="123">
        <v>2025</v>
      </c>
      <c r="G2" s="123"/>
    </row>
    <row r="3" spans="1:13" ht="18.75" x14ac:dyDescent="0.3">
      <c r="B3" s="28"/>
      <c r="C3" s="28"/>
      <c r="F3" s="121" t="s">
        <v>1604</v>
      </c>
      <c r="G3" s="121"/>
      <c r="I3" s="34"/>
      <c r="J3" s="119" t="s">
        <v>1605</v>
      </c>
      <c r="K3" s="119"/>
      <c r="L3" s="120"/>
      <c r="M3" s="120"/>
    </row>
    <row r="4" spans="1:13" ht="22.5" customHeight="1" x14ac:dyDescent="0.3">
      <c r="A4" s="34" t="s">
        <v>89</v>
      </c>
      <c r="B4" s="41" t="s">
        <v>1603</v>
      </c>
      <c r="C4" s="63"/>
      <c r="D4" s="39" t="s">
        <v>89</v>
      </c>
      <c r="E4" s="124" t="s">
        <v>1603</v>
      </c>
      <c r="F4" s="125"/>
      <c r="G4" s="125"/>
      <c r="H4" s="126"/>
      <c r="I4" s="40"/>
      <c r="J4" s="124" t="s">
        <v>1603</v>
      </c>
      <c r="K4" s="125"/>
      <c r="L4" s="125"/>
      <c r="M4" s="126"/>
    </row>
    <row r="5" spans="1:13" ht="61.5" customHeight="1" x14ac:dyDescent="0.25">
      <c r="A5" s="53" t="s">
        <v>1</v>
      </c>
      <c r="B5" s="54" t="s">
        <v>83</v>
      </c>
      <c r="C5" s="59" t="s">
        <v>1392</v>
      </c>
      <c r="D5" s="55" t="s">
        <v>1387</v>
      </c>
      <c r="E5" s="56" t="s">
        <v>1588</v>
      </c>
      <c r="F5" s="57" t="s">
        <v>1389</v>
      </c>
      <c r="G5" s="61" t="s">
        <v>1615</v>
      </c>
      <c r="H5" s="62" t="s">
        <v>1598</v>
      </c>
      <c r="I5" s="58" t="s">
        <v>1599</v>
      </c>
      <c r="J5" s="56" t="s">
        <v>1996</v>
      </c>
      <c r="K5" s="57" t="s">
        <v>1600</v>
      </c>
      <c r="L5" s="59" t="s">
        <v>86</v>
      </c>
      <c r="M5" s="60" t="s">
        <v>82</v>
      </c>
    </row>
    <row r="6" spans="1:13" x14ac:dyDescent="0.25">
      <c r="A6" s="44" t="str">
        <f>Info!$B$15</f>
        <v>Blank - udfyld på "Info"-fanen</v>
      </c>
      <c r="B6" s="42"/>
      <c r="C6" s="64" t="str">
        <f>LEFT(Delformaal[[#This Row],[Delformålsnr.]],1)</f>
        <v/>
      </c>
      <c r="D6" s="35" t="e">
        <f>VLOOKUP(Delformaal[[#This Row],[Delformålsnr.]],Delformål!$A$1:$B$5000,2,FALSE)</f>
        <v>#N/A</v>
      </c>
      <c r="E6" s="43"/>
      <c r="F6" s="44"/>
      <c r="G6" s="44"/>
      <c r="H6" s="45"/>
      <c r="I6" s="35">
        <f t="shared" ref="I6:I46" si="0">E6+F6+G6+H6</f>
        <v>0</v>
      </c>
      <c r="J6" s="46"/>
      <c r="K6" s="47"/>
      <c r="L6" s="77"/>
      <c r="M6" s="78"/>
    </row>
    <row r="7" spans="1:13" x14ac:dyDescent="0.25">
      <c r="A7" s="35" t="str">
        <f>Info!$B$15</f>
        <v>Blank - udfyld på "Info"-fanen</v>
      </c>
      <c r="B7" s="42"/>
      <c r="C7" s="64" t="str">
        <f>LEFT(Delformaal[[#This Row],[Delformålsnr.]],1)</f>
        <v/>
      </c>
      <c r="D7" s="35" t="e">
        <f>VLOOKUP(Delformaal[[#This Row],[Delformålsnr.]],Delformål!$A$1:$B$5000,2,FALSE)</f>
        <v>#N/A</v>
      </c>
      <c r="E7" s="43"/>
      <c r="F7" s="44"/>
      <c r="G7" s="44"/>
      <c r="H7" s="45"/>
      <c r="I7" s="35">
        <f t="shared" si="0"/>
        <v>0</v>
      </c>
      <c r="J7" s="46"/>
      <c r="K7" s="47"/>
      <c r="L7" s="77"/>
      <c r="M7" s="78"/>
    </row>
    <row r="8" spans="1:13" x14ac:dyDescent="0.25">
      <c r="A8" s="35" t="str">
        <f>Info!$B$15</f>
        <v>Blank - udfyld på "Info"-fanen</v>
      </c>
      <c r="B8" s="42"/>
      <c r="C8" s="64" t="str">
        <f>LEFT(Delformaal[[#This Row],[Delformålsnr.]],1)</f>
        <v/>
      </c>
      <c r="D8" s="35" t="e">
        <f>VLOOKUP(Delformaal[[#This Row],[Delformålsnr.]],Delformål!$A$1:$B$5000,2,FALSE)</f>
        <v>#N/A</v>
      </c>
      <c r="E8" s="43"/>
      <c r="F8" s="44"/>
      <c r="G8" s="44"/>
      <c r="H8" s="45"/>
      <c r="I8" s="35">
        <f t="shared" si="0"/>
        <v>0</v>
      </c>
      <c r="J8" s="46"/>
      <c r="K8" s="47"/>
      <c r="L8" s="77"/>
      <c r="M8" s="78"/>
    </row>
    <row r="9" spans="1:13" x14ac:dyDescent="0.25">
      <c r="A9" s="35" t="str">
        <f>Info!$B$15</f>
        <v>Blank - udfyld på "Info"-fanen</v>
      </c>
      <c r="B9" s="42"/>
      <c r="C9" s="64" t="str">
        <f>LEFT(Delformaal[[#This Row],[Delformålsnr.]],1)</f>
        <v/>
      </c>
      <c r="D9" s="35" t="e">
        <f>VLOOKUP(Delformaal[[#This Row],[Delformålsnr.]],Delformål!$A$1:$B$5000,2,FALSE)</f>
        <v>#N/A</v>
      </c>
      <c r="E9" s="43"/>
      <c r="F9" s="44"/>
      <c r="G9" s="44"/>
      <c r="H9" s="45"/>
      <c r="I9" s="35">
        <f t="shared" si="0"/>
        <v>0</v>
      </c>
      <c r="J9" s="46"/>
      <c r="K9" s="47"/>
      <c r="L9" s="77"/>
      <c r="M9" s="78"/>
    </row>
    <row r="10" spans="1:13" x14ac:dyDescent="0.25">
      <c r="A10" s="35" t="str">
        <f>Info!$B$15</f>
        <v>Blank - udfyld på "Info"-fanen</v>
      </c>
      <c r="B10" s="42"/>
      <c r="C10" s="64" t="str">
        <f>LEFT(Delformaal[[#This Row],[Delformålsnr.]],1)</f>
        <v/>
      </c>
      <c r="D10" s="35" t="e">
        <f>VLOOKUP(Delformaal[[#This Row],[Delformålsnr.]],Delformål!$A$1:$B$5000,2,FALSE)</f>
        <v>#N/A</v>
      </c>
      <c r="E10" s="43"/>
      <c r="F10" s="44"/>
      <c r="G10" s="44"/>
      <c r="H10" s="45"/>
      <c r="I10" s="35">
        <f t="shared" si="0"/>
        <v>0</v>
      </c>
      <c r="J10" s="46"/>
      <c r="K10" s="47"/>
      <c r="L10" s="77"/>
      <c r="M10" s="78"/>
    </row>
    <row r="11" spans="1:13" x14ac:dyDescent="0.25">
      <c r="A11" s="35" t="str">
        <f>Info!$B$15</f>
        <v>Blank - udfyld på "Info"-fanen</v>
      </c>
      <c r="B11" s="42"/>
      <c r="C11" s="64" t="str">
        <f>LEFT(Delformaal[[#This Row],[Delformålsnr.]],1)</f>
        <v/>
      </c>
      <c r="D11" s="35" t="e">
        <f>VLOOKUP(Delformaal[[#This Row],[Delformålsnr.]],Delformål!$A$1:$B$5000,2,FALSE)</f>
        <v>#N/A</v>
      </c>
      <c r="E11" s="43"/>
      <c r="F11" s="44"/>
      <c r="G11" s="44"/>
      <c r="H11" s="45"/>
      <c r="I11" s="35">
        <f t="shared" si="0"/>
        <v>0</v>
      </c>
      <c r="J11" s="46"/>
      <c r="K11" s="47"/>
      <c r="L11" s="77"/>
      <c r="M11" s="78"/>
    </row>
    <row r="12" spans="1:13" x14ac:dyDescent="0.25">
      <c r="A12" s="35" t="str">
        <f>Info!$B$15</f>
        <v>Blank - udfyld på "Info"-fanen</v>
      </c>
      <c r="B12" s="42"/>
      <c r="C12" s="64" t="str">
        <f>LEFT(Delformaal[[#This Row],[Delformålsnr.]],1)</f>
        <v/>
      </c>
      <c r="D12" s="35" t="e">
        <f>VLOOKUP(Delformaal[[#This Row],[Delformålsnr.]],Delformål!$A$1:$B$5000,2,FALSE)</f>
        <v>#N/A</v>
      </c>
      <c r="E12" s="43"/>
      <c r="F12" s="44"/>
      <c r="G12" s="44"/>
      <c r="H12" s="45"/>
      <c r="I12" s="35">
        <f t="shared" si="0"/>
        <v>0</v>
      </c>
      <c r="J12" s="46"/>
      <c r="K12" s="47"/>
      <c r="L12" s="77"/>
      <c r="M12" s="78"/>
    </row>
    <row r="13" spans="1:13" x14ac:dyDescent="0.25">
      <c r="A13" s="35" t="str">
        <f>Info!$B$15</f>
        <v>Blank - udfyld på "Info"-fanen</v>
      </c>
      <c r="B13" s="42"/>
      <c r="C13" s="64" t="str">
        <f>LEFT(Delformaal[[#This Row],[Delformålsnr.]],1)</f>
        <v/>
      </c>
      <c r="D13" s="35" t="e">
        <f>VLOOKUP(Delformaal[[#This Row],[Delformålsnr.]],Delformål!$A$1:$B$5000,2,FALSE)</f>
        <v>#N/A</v>
      </c>
      <c r="E13" s="43"/>
      <c r="F13" s="44"/>
      <c r="G13" s="44"/>
      <c r="H13" s="45"/>
      <c r="I13" s="35">
        <f t="shared" si="0"/>
        <v>0</v>
      </c>
      <c r="J13" s="46"/>
      <c r="K13" s="47"/>
      <c r="L13" s="77"/>
      <c r="M13" s="78"/>
    </row>
    <row r="14" spans="1:13" x14ac:dyDescent="0.25">
      <c r="A14" s="35" t="str">
        <f>Info!$B$15</f>
        <v>Blank - udfyld på "Info"-fanen</v>
      </c>
      <c r="B14" s="42"/>
      <c r="C14" s="64" t="str">
        <f>LEFT(Delformaal[[#This Row],[Delformålsnr.]],1)</f>
        <v/>
      </c>
      <c r="D14" s="35" t="e">
        <f>VLOOKUP(Delformaal[[#This Row],[Delformålsnr.]],Delformål!$A$1:$B$5000,2,FALSE)</f>
        <v>#N/A</v>
      </c>
      <c r="E14" s="43"/>
      <c r="F14" s="44"/>
      <c r="G14" s="44"/>
      <c r="H14" s="45"/>
      <c r="I14" s="35">
        <f t="shared" si="0"/>
        <v>0</v>
      </c>
      <c r="J14" s="46"/>
      <c r="K14" s="47"/>
      <c r="L14" s="77"/>
      <c r="M14" s="78"/>
    </row>
    <row r="15" spans="1:13" x14ac:dyDescent="0.25">
      <c r="A15" s="35" t="str">
        <f>Info!$B$15</f>
        <v>Blank - udfyld på "Info"-fanen</v>
      </c>
      <c r="B15" s="42"/>
      <c r="C15" s="64" t="str">
        <f>LEFT(Delformaal[[#This Row],[Delformålsnr.]],1)</f>
        <v/>
      </c>
      <c r="D15" s="35" t="e">
        <f>VLOOKUP(Delformaal[[#This Row],[Delformålsnr.]],Delformål!$A$1:$B$5000,2,FALSE)</f>
        <v>#N/A</v>
      </c>
      <c r="E15" s="43"/>
      <c r="F15" s="44"/>
      <c r="G15" s="44"/>
      <c r="H15" s="45"/>
      <c r="I15" s="35">
        <f t="shared" si="0"/>
        <v>0</v>
      </c>
      <c r="J15" s="46"/>
      <c r="K15" s="47"/>
      <c r="L15" s="77"/>
      <c r="M15" s="78"/>
    </row>
    <row r="16" spans="1:13" x14ac:dyDescent="0.25">
      <c r="A16" s="35" t="str">
        <f>Info!$B$15</f>
        <v>Blank - udfyld på "Info"-fanen</v>
      </c>
      <c r="B16" s="42"/>
      <c r="C16" s="64" t="str">
        <f>LEFT(Delformaal[[#This Row],[Delformålsnr.]],1)</f>
        <v/>
      </c>
      <c r="D16" s="35" t="e">
        <f>VLOOKUP(Delformaal[[#This Row],[Delformålsnr.]],Delformål!$A$1:$B$5000,2,FALSE)</f>
        <v>#N/A</v>
      </c>
      <c r="E16" s="43"/>
      <c r="F16" s="44"/>
      <c r="G16" s="44"/>
      <c r="H16" s="45"/>
      <c r="I16" s="35">
        <f t="shared" si="0"/>
        <v>0</v>
      </c>
      <c r="J16" s="46"/>
      <c r="K16" s="47"/>
      <c r="L16" s="77"/>
      <c r="M16" s="78"/>
    </row>
    <row r="17" spans="1:13" x14ac:dyDescent="0.25">
      <c r="A17" s="35" t="str">
        <f>Info!$B$15</f>
        <v>Blank - udfyld på "Info"-fanen</v>
      </c>
      <c r="B17" s="42"/>
      <c r="C17" s="64" t="str">
        <f>LEFT(Delformaal[[#This Row],[Delformålsnr.]],1)</f>
        <v/>
      </c>
      <c r="D17" s="35" t="e">
        <f>VLOOKUP(Delformaal[[#This Row],[Delformålsnr.]],Delformål!$A$1:$B$5000,2,FALSE)</f>
        <v>#N/A</v>
      </c>
      <c r="E17" s="43"/>
      <c r="F17" s="44"/>
      <c r="G17" s="44"/>
      <c r="H17" s="45"/>
      <c r="I17" s="35">
        <f t="shared" si="0"/>
        <v>0</v>
      </c>
      <c r="J17" s="46"/>
      <c r="K17" s="47"/>
      <c r="L17" s="77"/>
      <c r="M17" s="78"/>
    </row>
    <row r="18" spans="1:13" x14ac:dyDescent="0.25">
      <c r="A18" s="35" t="str">
        <f>Info!$B$15</f>
        <v>Blank - udfyld på "Info"-fanen</v>
      </c>
      <c r="B18" s="42"/>
      <c r="C18" s="64" t="str">
        <f>LEFT(Delformaal[[#This Row],[Delformålsnr.]],1)</f>
        <v/>
      </c>
      <c r="D18" s="35" t="e">
        <f>VLOOKUP(Delformaal[[#This Row],[Delformålsnr.]],Delformål!$A$1:$B$5000,2,FALSE)</f>
        <v>#N/A</v>
      </c>
      <c r="E18" s="43"/>
      <c r="F18" s="47"/>
      <c r="G18" s="47"/>
      <c r="H18" s="48"/>
      <c r="I18" s="35">
        <f t="shared" si="0"/>
        <v>0</v>
      </c>
      <c r="J18" s="46"/>
      <c r="K18" s="47"/>
      <c r="L18" s="77"/>
      <c r="M18" s="78"/>
    </row>
    <row r="19" spans="1:13" x14ac:dyDescent="0.25">
      <c r="A19" s="35" t="str">
        <f>Info!$B$15</f>
        <v>Blank - udfyld på "Info"-fanen</v>
      </c>
      <c r="B19" s="42"/>
      <c r="C19" s="64" t="str">
        <f>LEFT(Delformaal[[#This Row],[Delformålsnr.]],1)</f>
        <v/>
      </c>
      <c r="D19" s="35" t="e">
        <f>VLOOKUP(Delformaal[[#This Row],[Delformålsnr.]],Delformål!$A$1:$B$5000,2,FALSE)</f>
        <v>#N/A</v>
      </c>
      <c r="E19" s="43"/>
      <c r="F19" s="44"/>
      <c r="G19" s="44"/>
      <c r="H19" s="45"/>
      <c r="I19" s="35">
        <f t="shared" si="0"/>
        <v>0</v>
      </c>
      <c r="J19" s="46"/>
      <c r="K19" s="47"/>
      <c r="L19" s="77"/>
      <c r="M19" s="78"/>
    </row>
    <row r="20" spans="1:13" x14ac:dyDescent="0.25">
      <c r="A20" s="35" t="str">
        <f>Info!$B$15</f>
        <v>Blank - udfyld på "Info"-fanen</v>
      </c>
      <c r="B20" s="42"/>
      <c r="C20" s="64" t="str">
        <f>LEFT(Delformaal[[#This Row],[Delformålsnr.]],1)</f>
        <v/>
      </c>
      <c r="D20" s="35" t="e">
        <f>VLOOKUP(Delformaal[[#This Row],[Delformålsnr.]],Delformål!$A$1:$B$5000,2,FALSE)</f>
        <v>#N/A</v>
      </c>
      <c r="E20" s="43"/>
      <c r="F20" s="44"/>
      <c r="G20" s="44"/>
      <c r="H20" s="45"/>
      <c r="I20" s="35">
        <f t="shared" si="0"/>
        <v>0</v>
      </c>
      <c r="J20" s="46"/>
      <c r="K20" s="47"/>
      <c r="L20" s="77"/>
      <c r="M20" s="78"/>
    </row>
    <row r="21" spans="1:13" x14ac:dyDescent="0.25">
      <c r="A21" s="35" t="str">
        <f>Info!$B$15</f>
        <v>Blank - udfyld på "Info"-fanen</v>
      </c>
      <c r="B21" s="42"/>
      <c r="C21" s="64" t="str">
        <f>LEFT(Delformaal[[#This Row],[Delformålsnr.]],1)</f>
        <v/>
      </c>
      <c r="D21" s="35" t="e">
        <f>VLOOKUP(Delformaal[[#This Row],[Delformålsnr.]],Delformål!$A$1:$B$5000,2,FALSE)</f>
        <v>#N/A</v>
      </c>
      <c r="E21" s="43"/>
      <c r="F21" s="44"/>
      <c r="G21" s="44"/>
      <c r="H21" s="45"/>
      <c r="I21" s="35">
        <f t="shared" si="0"/>
        <v>0</v>
      </c>
      <c r="J21" s="46"/>
      <c r="K21" s="47"/>
      <c r="L21" s="77"/>
      <c r="M21" s="78"/>
    </row>
    <row r="22" spans="1:13" x14ac:dyDescent="0.25">
      <c r="A22" s="35" t="str">
        <f>Info!$B$15</f>
        <v>Blank - udfyld på "Info"-fanen</v>
      </c>
      <c r="B22" s="42"/>
      <c r="C22" s="64" t="str">
        <f>LEFT(Delformaal[[#This Row],[Delformålsnr.]],1)</f>
        <v/>
      </c>
      <c r="D22" s="35" t="e">
        <f>VLOOKUP(Delformaal[[#This Row],[Delformålsnr.]],Delformål!$A$1:$B$5000,2,FALSE)</f>
        <v>#N/A</v>
      </c>
      <c r="E22" s="43"/>
      <c r="F22" s="44"/>
      <c r="G22" s="44"/>
      <c r="H22" s="45"/>
      <c r="I22" s="35">
        <f t="shared" si="0"/>
        <v>0</v>
      </c>
      <c r="J22" s="46"/>
      <c r="K22" s="47"/>
      <c r="L22" s="77"/>
      <c r="M22" s="78"/>
    </row>
    <row r="23" spans="1:13" x14ac:dyDescent="0.25">
      <c r="A23" s="35" t="str">
        <f>Info!$B$15</f>
        <v>Blank - udfyld på "Info"-fanen</v>
      </c>
      <c r="B23" s="42"/>
      <c r="C23" s="64" t="str">
        <f>LEFT(Delformaal[[#This Row],[Delformålsnr.]],1)</f>
        <v/>
      </c>
      <c r="D23" s="35" t="e">
        <f>VLOOKUP(Delformaal[[#This Row],[Delformålsnr.]],Delformål!$A$1:$B$5000,2,FALSE)</f>
        <v>#N/A</v>
      </c>
      <c r="E23" s="43"/>
      <c r="F23" s="44"/>
      <c r="G23" s="44"/>
      <c r="H23" s="45"/>
      <c r="I23" s="35">
        <f t="shared" si="0"/>
        <v>0</v>
      </c>
      <c r="J23" s="46"/>
      <c r="K23" s="47"/>
      <c r="L23" s="77"/>
      <c r="M23" s="78"/>
    </row>
    <row r="24" spans="1:13" x14ac:dyDescent="0.25">
      <c r="A24" s="35" t="str">
        <f>Info!$B$15</f>
        <v>Blank - udfyld på "Info"-fanen</v>
      </c>
      <c r="B24" s="42"/>
      <c r="C24" s="64" t="str">
        <f>LEFT(Delformaal[[#This Row],[Delformålsnr.]],1)</f>
        <v/>
      </c>
      <c r="D24" s="35" t="e">
        <f>VLOOKUP(Delformaal[[#This Row],[Delformålsnr.]],Delformål!$A$1:$B$5000,2,FALSE)</f>
        <v>#N/A</v>
      </c>
      <c r="E24" s="43"/>
      <c r="F24" s="44"/>
      <c r="G24" s="44"/>
      <c r="H24" s="45"/>
      <c r="I24" s="35">
        <f t="shared" si="0"/>
        <v>0</v>
      </c>
      <c r="J24" s="46"/>
      <c r="K24" s="47"/>
      <c r="L24" s="77"/>
      <c r="M24" s="78"/>
    </row>
    <row r="25" spans="1:13" x14ac:dyDescent="0.25">
      <c r="A25" s="35" t="str">
        <f>Info!$B$15</f>
        <v>Blank - udfyld på "Info"-fanen</v>
      </c>
      <c r="B25" s="42"/>
      <c r="C25" s="64" t="str">
        <f>LEFT(Delformaal[[#This Row],[Delformålsnr.]],1)</f>
        <v/>
      </c>
      <c r="D25" s="35" t="e">
        <f>VLOOKUP(Delformaal[[#This Row],[Delformålsnr.]],Delformål!$A$1:$B$5000,2,FALSE)</f>
        <v>#N/A</v>
      </c>
      <c r="E25" s="43"/>
      <c r="F25" s="44"/>
      <c r="G25" s="44"/>
      <c r="H25" s="45"/>
      <c r="I25" s="35">
        <f t="shared" si="0"/>
        <v>0</v>
      </c>
      <c r="J25" s="46"/>
      <c r="K25" s="47"/>
      <c r="L25" s="77"/>
      <c r="M25" s="78"/>
    </row>
    <row r="26" spans="1:13" x14ac:dyDescent="0.25">
      <c r="A26" s="35" t="str">
        <f>Info!$B$15</f>
        <v>Blank - udfyld på "Info"-fanen</v>
      </c>
      <c r="B26" s="42"/>
      <c r="C26" s="64" t="str">
        <f>LEFT(Delformaal[[#This Row],[Delformålsnr.]],1)</f>
        <v/>
      </c>
      <c r="D26" s="35" t="e">
        <f>VLOOKUP(Delformaal[[#This Row],[Delformålsnr.]],Delformål!$A$1:$B$5000,2,FALSE)</f>
        <v>#N/A</v>
      </c>
      <c r="E26" s="43"/>
      <c r="F26" s="44"/>
      <c r="G26" s="44"/>
      <c r="H26" s="45"/>
      <c r="I26" s="35">
        <f t="shared" si="0"/>
        <v>0</v>
      </c>
      <c r="J26" s="46"/>
      <c r="K26" s="47"/>
      <c r="L26" s="77"/>
      <c r="M26" s="78"/>
    </row>
    <row r="27" spans="1:13" x14ac:dyDescent="0.25">
      <c r="A27" s="35" t="str">
        <f>Info!$B$15</f>
        <v>Blank - udfyld på "Info"-fanen</v>
      </c>
      <c r="B27" s="42"/>
      <c r="C27" s="64" t="str">
        <f>LEFT(Delformaal[[#This Row],[Delformålsnr.]],1)</f>
        <v/>
      </c>
      <c r="D27" s="35" t="e">
        <f>VLOOKUP(Delformaal[[#This Row],[Delformålsnr.]],Delformål!$A$1:$B$5000,2,FALSE)</f>
        <v>#N/A</v>
      </c>
      <c r="E27" s="43"/>
      <c r="F27" s="44"/>
      <c r="G27" s="44"/>
      <c r="H27" s="45"/>
      <c r="I27" s="35">
        <f t="shared" si="0"/>
        <v>0</v>
      </c>
      <c r="J27" s="46"/>
      <c r="K27" s="47"/>
      <c r="L27" s="77"/>
      <c r="M27" s="78"/>
    </row>
    <row r="28" spans="1:13" x14ac:dyDescent="0.25">
      <c r="A28" s="35" t="str">
        <f>Info!$B$15</f>
        <v>Blank - udfyld på "Info"-fanen</v>
      </c>
      <c r="B28" s="42"/>
      <c r="C28" s="64" t="str">
        <f>LEFT(Delformaal[[#This Row],[Delformålsnr.]],1)</f>
        <v/>
      </c>
      <c r="D28" s="35" t="e">
        <f>VLOOKUP(Delformaal[[#This Row],[Delformålsnr.]],Delformål!$A$1:$B$5000,2,FALSE)</f>
        <v>#N/A</v>
      </c>
      <c r="E28" s="43"/>
      <c r="F28" s="44"/>
      <c r="G28" s="44"/>
      <c r="H28" s="45"/>
      <c r="I28" s="35">
        <f t="shared" si="0"/>
        <v>0</v>
      </c>
      <c r="J28" s="46"/>
      <c r="K28" s="47"/>
      <c r="L28" s="77"/>
      <c r="M28" s="78"/>
    </row>
    <row r="29" spans="1:13" x14ac:dyDescent="0.25">
      <c r="A29" s="35" t="str">
        <f>Info!$B$15</f>
        <v>Blank - udfyld på "Info"-fanen</v>
      </c>
      <c r="B29" s="42"/>
      <c r="C29" s="64" t="str">
        <f>LEFT(Delformaal[[#This Row],[Delformålsnr.]],1)</f>
        <v/>
      </c>
      <c r="D29" s="35" t="e">
        <f>VLOOKUP(Delformaal[[#This Row],[Delformålsnr.]],Delformål!$A$1:$B$5000,2,FALSE)</f>
        <v>#N/A</v>
      </c>
      <c r="E29" s="43"/>
      <c r="F29" s="44"/>
      <c r="G29" s="44"/>
      <c r="H29" s="45"/>
      <c r="I29" s="35">
        <f t="shared" si="0"/>
        <v>0</v>
      </c>
      <c r="J29" s="46"/>
      <c r="K29" s="47"/>
      <c r="L29" s="77"/>
      <c r="M29" s="78"/>
    </row>
    <row r="30" spans="1:13" x14ac:dyDescent="0.25">
      <c r="A30" s="35" t="str">
        <f>Info!$B$15</f>
        <v>Blank - udfyld på "Info"-fanen</v>
      </c>
      <c r="B30" s="42"/>
      <c r="C30" s="64" t="str">
        <f>LEFT(Delformaal[[#This Row],[Delformålsnr.]],1)</f>
        <v/>
      </c>
      <c r="D30" s="35" t="e">
        <f>VLOOKUP(Delformaal[[#This Row],[Delformålsnr.]],Delformål!$A$1:$B$5000,2,FALSE)</f>
        <v>#N/A</v>
      </c>
      <c r="E30" s="43"/>
      <c r="F30" s="44"/>
      <c r="G30" s="44"/>
      <c r="H30" s="45"/>
      <c r="I30" s="35">
        <f t="shared" si="0"/>
        <v>0</v>
      </c>
      <c r="J30" s="46"/>
      <c r="K30" s="47"/>
      <c r="L30" s="77"/>
      <c r="M30" s="78"/>
    </row>
    <row r="31" spans="1:13" x14ac:dyDescent="0.25">
      <c r="A31" s="35" t="str">
        <f>Info!$B$15</f>
        <v>Blank - udfyld på "Info"-fanen</v>
      </c>
      <c r="B31" s="42"/>
      <c r="C31" s="64" t="str">
        <f>LEFT(Delformaal[[#This Row],[Delformålsnr.]],1)</f>
        <v/>
      </c>
      <c r="D31" s="35" t="e">
        <f>VLOOKUP(Delformaal[[#This Row],[Delformålsnr.]],Delformål!$A$1:$B$5000,2,FALSE)</f>
        <v>#N/A</v>
      </c>
      <c r="E31" s="43"/>
      <c r="F31" s="44"/>
      <c r="G31" s="44"/>
      <c r="H31" s="45"/>
      <c r="I31" s="35">
        <f t="shared" si="0"/>
        <v>0</v>
      </c>
      <c r="J31" s="46"/>
      <c r="K31" s="47"/>
      <c r="L31" s="77"/>
      <c r="M31" s="78"/>
    </row>
    <row r="32" spans="1:13" x14ac:dyDescent="0.25">
      <c r="A32" s="35" t="str">
        <f>Info!$B$15</f>
        <v>Blank - udfyld på "Info"-fanen</v>
      </c>
      <c r="B32" s="42"/>
      <c r="C32" s="64" t="str">
        <f>LEFT(Delformaal[[#This Row],[Delformålsnr.]],1)</f>
        <v/>
      </c>
      <c r="D32" s="35" t="e">
        <f>VLOOKUP(Delformaal[[#This Row],[Delformålsnr.]],Delformål!$A$1:$B$5000,2,FALSE)</f>
        <v>#N/A</v>
      </c>
      <c r="E32" s="43"/>
      <c r="F32" s="44"/>
      <c r="G32" s="44"/>
      <c r="H32" s="45"/>
      <c r="I32" s="35">
        <f t="shared" si="0"/>
        <v>0</v>
      </c>
      <c r="J32" s="46"/>
      <c r="K32" s="47"/>
      <c r="L32" s="77"/>
      <c r="M32" s="78"/>
    </row>
    <row r="33" spans="1:13" x14ac:dyDescent="0.25">
      <c r="A33" s="35" t="str">
        <f>Info!$B$15</f>
        <v>Blank - udfyld på "Info"-fanen</v>
      </c>
      <c r="B33" s="42"/>
      <c r="C33" s="64" t="str">
        <f>LEFT(Delformaal[[#This Row],[Delformålsnr.]],1)</f>
        <v/>
      </c>
      <c r="D33" s="35" t="e">
        <f>VLOOKUP(Delformaal[[#This Row],[Delformålsnr.]],Delformål!$A$1:$B$5000,2,FALSE)</f>
        <v>#N/A</v>
      </c>
      <c r="E33" s="43"/>
      <c r="F33" s="44"/>
      <c r="G33" s="44"/>
      <c r="H33" s="45"/>
      <c r="I33" s="35">
        <f t="shared" si="0"/>
        <v>0</v>
      </c>
      <c r="J33" s="46"/>
      <c r="K33" s="47"/>
      <c r="L33" s="77"/>
      <c r="M33" s="78"/>
    </row>
    <row r="34" spans="1:13" x14ac:dyDescent="0.25">
      <c r="A34" s="35" t="str">
        <f>Info!$B$15</f>
        <v>Blank - udfyld på "Info"-fanen</v>
      </c>
      <c r="B34" s="42"/>
      <c r="C34" s="64" t="str">
        <f>LEFT(Delformaal[[#This Row],[Delformålsnr.]],1)</f>
        <v/>
      </c>
      <c r="D34" s="35" t="e">
        <f>VLOOKUP(Delformaal[[#This Row],[Delformålsnr.]],Delformål!$A$1:$B$5000,2,FALSE)</f>
        <v>#N/A</v>
      </c>
      <c r="E34" s="43"/>
      <c r="F34" s="44"/>
      <c r="G34" s="44"/>
      <c r="H34" s="45"/>
      <c r="I34" s="35">
        <f t="shared" si="0"/>
        <v>0</v>
      </c>
      <c r="J34" s="46"/>
      <c r="K34" s="47"/>
      <c r="L34" s="77"/>
      <c r="M34" s="78"/>
    </row>
    <row r="35" spans="1:13" x14ac:dyDescent="0.25">
      <c r="A35" s="35" t="str">
        <f>Info!$B$15</f>
        <v>Blank - udfyld på "Info"-fanen</v>
      </c>
      <c r="B35" s="42"/>
      <c r="C35" s="64" t="str">
        <f>LEFT(Delformaal[[#This Row],[Delformålsnr.]],1)</f>
        <v/>
      </c>
      <c r="D35" s="35" t="e">
        <f>VLOOKUP(Delformaal[[#This Row],[Delformålsnr.]],Delformål!$A$1:$B$5000,2,FALSE)</f>
        <v>#N/A</v>
      </c>
      <c r="E35" s="43"/>
      <c r="F35" s="44"/>
      <c r="G35" s="44"/>
      <c r="H35" s="45"/>
      <c r="I35" s="35">
        <f t="shared" si="0"/>
        <v>0</v>
      </c>
      <c r="J35" s="46"/>
      <c r="K35" s="47"/>
      <c r="L35" s="77"/>
      <c r="M35" s="78"/>
    </row>
    <row r="36" spans="1:13" x14ac:dyDescent="0.25">
      <c r="A36" s="35" t="str">
        <f>Info!$B$15</f>
        <v>Blank - udfyld på "Info"-fanen</v>
      </c>
      <c r="B36" s="42"/>
      <c r="C36" s="64" t="str">
        <f>LEFT(Delformaal[[#This Row],[Delformålsnr.]],1)</f>
        <v/>
      </c>
      <c r="D36" s="35" t="e">
        <f>VLOOKUP(Delformaal[[#This Row],[Delformålsnr.]],Delformål!$A$1:$B$5000,2,FALSE)</f>
        <v>#N/A</v>
      </c>
      <c r="E36" s="43"/>
      <c r="F36" s="44"/>
      <c r="G36" s="44"/>
      <c r="H36" s="45"/>
      <c r="I36" s="35">
        <f t="shared" si="0"/>
        <v>0</v>
      </c>
      <c r="J36" s="46"/>
      <c r="K36" s="47"/>
      <c r="L36" s="77"/>
      <c r="M36" s="78"/>
    </row>
    <row r="37" spans="1:13" x14ac:dyDescent="0.25">
      <c r="A37" s="35" t="str">
        <f>Info!$B$15</f>
        <v>Blank - udfyld på "Info"-fanen</v>
      </c>
      <c r="B37" s="42"/>
      <c r="C37" s="64" t="str">
        <f>LEFT(Delformaal[[#This Row],[Delformålsnr.]],1)</f>
        <v/>
      </c>
      <c r="D37" s="35" t="e">
        <f>VLOOKUP(Delformaal[[#This Row],[Delformålsnr.]],Delformål!$A$1:$B$5000,2,FALSE)</f>
        <v>#N/A</v>
      </c>
      <c r="E37" s="43"/>
      <c r="F37" s="44"/>
      <c r="G37" s="44"/>
      <c r="H37" s="45"/>
      <c r="I37" s="35">
        <f t="shared" si="0"/>
        <v>0</v>
      </c>
      <c r="J37" s="46"/>
      <c r="K37" s="47"/>
      <c r="L37" s="77"/>
      <c r="M37" s="78"/>
    </row>
    <row r="38" spans="1:13" x14ac:dyDescent="0.25">
      <c r="A38" s="35" t="str">
        <f>Info!$B$15</f>
        <v>Blank - udfyld på "Info"-fanen</v>
      </c>
      <c r="B38" s="42"/>
      <c r="C38" s="64" t="str">
        <f>LEFT(Delformaal[[#This Row],[Delformålsnr.]],1)</f>
        <v/>
      </c>
      <c r="D38" s="35" t="e">
        <f>VLOOKUP(Delformaal[[#This Row],[Delformålsnr.]],Delformål!$A$1:$B$5000,2,FALSE)</f>
        <v>#N/A</v>
      </c>
      <c r="E38" s="43"/>
      <c r="F38" s="44"/>
      <c r="G38" s="44"/>
      <c r="H38" s="45"/>
      <c r="I38" s="35">
        <f t="shared" si="0"/>
        <v>0</v>
      </c>
      <c r="J38" s="46"/>
      <c r="K38" s="47"/>
      <c r="L38" s="77"/>
      <c r="M38" s="78"/>
    </row>
    <row r="39" spans="1:13" x14ac:dyDescent="0.25">
      <c r="A39" s="35" t="str">
        <f>Info!$B$15</f>
        <v>Blank - udfyld på "Info"-fanen</v>
      </c>
      <c r="B39" s="42"/>
      <c r="C39" s="64" t="str">
        <f>LEFT(Delformaal[[#This Row],[Delformålsnr.]],1)</f>
        <v/>
      </c>
      <c r="D39" s="35" t="e">
        <f>VLOOKUP(Delformaal[[#This Row],[Delformålsnr.]],Delformål!$A$1:$B$5000,2,FALSE)</f>
        <v>#N/A</v>
      </c>
      <c r="E39" s="43"/>
      <c r="F39" s="44"/>
      <c r="G39" s="44"/>
      <c r="H39" s="45"/>
      <c r="I39" s="35">
        <f t="shared" si="0"/>
        <v>0</v>
      </c>
      <c r="J39" s="46"/>
      <c r="K39" s="47"/>
      <c r="L39" s="77"/>
      <c r="M39" s="78"/>
    </row>
    <row r="40" spans="1:13" x14ac:dyDescent="0.25">
      <c r="A40" s="35" t="str">
        <f>Info!$B$15</f>
        <v>Blank - udfyld på "Info"-fanen</v>
      </c>
      <c r="B40" s="42"/>
      <c r="C40" s="64" t="str">
        <f>LEFT(Delformaal[[#This Row],[Delformålsnr.]],1)</f>
        <v/>
      </c>
      <c r="D40" s="35" t="e">
        <f>VLOOKUP(Delformaal[[#This Row],[Delformålsnr.]],Delformål!$A$1:$B$5000,2,FALSE)</f>
        <v>#N/A</v>
      </c>
      <c r="E40" s="43"/>
      <c r="F40" s="44"/>
      <c r="G40" s="44"/>
      <c r="H40" s="45"/>
      <c r="I40" s="35">
        <f t="shared" si="0"/>
        <v>0</v>
      </c>
      <c r="J40" s="46"/>
      <c r="K40" s="47"/>
      <c r="L40" s="77"/>
      <c r="M40" s="78"/>
    </row>
    <row r="41" spans="1:13" x14ac:dyDescent="0.25">
      <c r="A41" s="35" t="str">
        <f>Info!$B$15</f>
        <v>Blank - udfyld på "Info"-fanen</v>
      </c>
      <c r="B41" s="42"/>
      <c r="C41" s="64" t="str">
        <f>LEFT(Delformaal[[#This Row],[Delformålsnr.]],1)</f>
        <v/>
      </c>
      <c r="D41" s="35" t="e">
        <f>VLOOKUP(Delformaal[[#This Row],[Delformålsnr.]],Delformål!$A$1:$B$5000,2,FALSE)</f>
        <v>#N/A</v>
      </c>
      <c r="E41" s="43"/>
      <c r="F41" s="44"/>
      <c r="G41" s="44"/>
      <c r="H41" s="45"/>
      <c r="I41" s="35">
        <f t="shared" si="0"/>
        <v>0</v>
      </c>
      <c r="J41" s="46"/>
      <c r="K41" s="47"/>
      <c r="L41" s="77"/>
      <c r="M41" s="78"/>
    </row>
    <row r="42" spans="1:13" x14ac:dyDescent="0.25">
      <c r="A42" s="35" t="str">
        <f>Info!$B$15</f>
        <v>Blank - udfyld på "Info"-fanen</v>
      </c>
      <c r="B42" s="42"/>
      <c r="C42" s="64" t="str">
        <f>LEFT(Delformaal[[#This Row],[Delformålsnr.]],1)</f>
        <v/>
      </c>
      <c r="D42" s="35" t="e">
        <f>VLOOKUP(Delformaal[[#This Row],[Delformålsnr.]],Delformål!$A$1:$B$5000,2,FALSE)</f>
        <v>#N/A</v>
      </c>
      <c r="E42" s="43"/>
      <c r="F42" s="44"/>
      <c r="G42" s="44"/>
      <c r="H42" s="45"/>
      <c r="I42" s="35">
        <f t="shared" si="0"/>
        <v>0</v>
      </c>
      <c r="J42" s="46"/>
      <c r="K42" s="47"/>
      <c r="L42" s="77"/>
      <c r="M42" s="78"/>
    </row>
    <row r="43" spans="1:13" x14ac:dyDescent="0.25">
      <c r="A43" s="35" t="str">
        <f>Info!$B$15</f>
        <v>Blank - udfyld på "Info"-fanen</v>
      </c>
      <c r="B43" s="42"/>
      <c r="C43" s="64" t="str">
        <f>LEFT(Delformaal[[#This Row],[Delformålsnr.]],1)</f>
        <v/>
      </c>
      <c r="D43" s="35" t="e">
        <f>VLOOKUP(Delformaal[[#This Row],[Delformålsnr.]],Delformål!$A$1:$B$5000,2,FALSE)</f>
        <v>#N/A</v>
      </c>
      <c r="E43" s="43"/>
      <c r="F43" s="44"/>
      <c r="G43" s="44"/>
      <c r="H43" s="45"/>
      <c r="I43" s="35">
        <f t="shared" si="0"/>
        <v>0</v>
      </c>
      <c r="J43" s="46"/>
      <c r="K43" s="47"/>
      <c r="L43" s="77"/>
      <c r="M43" s="78"/>
    </row>
    <row r="44" spans="1:13" x14ac:dyDescent="0.25">
      <c r="A44" s="35" t="str">
        <f>Info!$B$15</f>
        <v>Blank - udfyld på "Info"-fanen</v>
      </c>
      <c r="B44" s="42"/>
      <c r="C44" s="64" t="str">
        <f>LEFT(Delformaal[[#This Row],[Delformålsnr.]],1)</f>
        <v/>
      </c>
      <c r="D44" s="35" t="e">
        <f>VLOOKUP(Delformaal[[#This Row],[Delformålsnr.]],Delformål!$A$1:$B$5000,2,FALSE)</f>
        <v>#N/A</v>
      </c>
      <c r="E44" s="43"/>
      <c r="F44" s="44"/>
      <c r="G44" s="44"/>
      <c r="H44" s="45"/>
      <c r="I44" s="35">
        <f t="shared" si="0"/>
        <v>0</v>
      </c>
      <c r="J44" s="46"/>
      <c r="K44" s="47"/>
      <c r="L44" s="77"/>
      <c r="M44" s="78"/>
    </row>
    <row r="45" spans="1:13" x14ac:dyDescent="0.25">
      <c r="A45" s="35" t="str">
        <f>Info!$B$15</f>
        <v>Blank - udfyld på "Info"-fanen</v>
      </c>
      <c r="B45" s="42"/>
      <c r="C45" s="64" t="str">
        <f>LEFT(Delformaal[[#This Row],[Delformålsnr.]],1)</f>
        <v/>
      </c>
      <c r="D45" s="35" t="e">
        <f>VLOOKUP(Delformaal[[#This Row],[Delformålsnr.]],Delformål!$A$1:$B$5000,2,FALSE)</f>
        <v>#N/A</v>
      </c>
      <c r="E45" s="43"/>
      <c r="F45" s="44"/>
      <c r="G45" s="44"/>
      <c r="H45" s="45"/>
      <c r="I45" s="35">
        <f t="shared" si="0"/>
        <v>0</v>
      </c>
      <c r="J45" s="46"/>
      <c r="K45" s="47"/>
      <c r="L45" s="77"/>
      <c r="M45" s="78"/>
    </row>
    <row r="46" spans="1:13" x14ac:dyDescent="0.25">
      <c r="A46" s="35" t="str">
        <f>Info!$B$15</f>
        <v>Blank - udfyld på "Info"-fanen</v>
      </c>
      <c r="B46" s="42"/>
      <c r="C46" s="64" t="str">
        <f>LEFT(Delformaal[[#This Row],[Delformålsnr.]],1)</f>
        <v/>
      </c>
      <c r="D46" s="35" t="e">
        <f>VLOOKUP(Delformaal[[#This Row],[Delformålsnr.]],Delformål!$A$1:$B$5000,2,FALSE)</f>
        <v>#N/A</v>
      </c>
      <c r="E46" s="43"/>
      <c r="F46" s="44"/>
      <c r="G46" s="44"/>
      <c r="H46" s="45"/>
      <c r="I46" s="35">
        <f t="shared" si="0"/>
        <v>0</v>
      </c>
      <c r="J46" s="46"/>
      <c r="K46" s="47"/>
      <c r="L46" s="77"/>
      <c r="M46" s="78"/>
    </row>
    <row r="47" spans="1:13" x14ac:dyDescent="0.25">
      <c r="A47" s="35" t="str">
        <f>Info!$B$15</f>
        <v>Blank - udfyld på "Info"-fanen</v>
      </c>
      <c r="B47" s="42"/>
      <c r="C47" s="64" t="str">
        <f>LEFT(Delformaal[[#This Row],[Delformålsnr.]],1)</f>
        <v/>
      </c>
      <c r="D47" s="35" t="e">
        <f>VLOOKUP(Delformaal[[#This Row],[Delformålsnr.]],Delformål!$A$1:$B$5000,2,FALSE)</f>
        <v>#N/A</v>
      </c>
      <c r="E47" s="43"/>
      <c r="F47" s="44"/>
      <c r="G47" s="44"/>
      <c r="H47" s="45"/>
      <c r="I47" s="35">
        <f t="shared" ref="I47" si="1">E47+F47+G47+H47</f>
        <v>0</v>
      </c>
      <c r="J47" s="46"/>
      <c r="K47" s="47"/>
      <c r="L47" s="77"/>
      <c r="M47" s="78"/>
    </row>
    <row r="48" spans="1:13" x14ac:dyDescent="0.25">
      <c r="A48" s="35" t="str">
        <f>Info!$B$15</f>
        <v>Blank - udfyld på "Info"-fanen</v>
      </c>
      <c r="B48" s="42"/>
      <c r="C48" s="64" t="str">
        <f>LEFT(Delformaal[[#This Row],[Delformålsnr.]],1)</f>
        <v/>
      </c>
      <c r="D48" s="35" t="e">
        <f>VLOOKUP(Delformaal[[#This Row],[Delformålsnr.]],Delformål!$A$1:$B$5000,2,FALSE)</f>
        <v>#N/A</v>
      </c>
      <c r="E48" s="43"/>
      <c r="F48" s="44"/>
      <c r="G48" s="44"/>
      <c r="H48" s="45"/>
      <c r="I48" s="35">
        <f t="shared" ref="I48:I111" si="2">E48+F48+G48+H48</f>
        <v>0</v>
      </c>
      <c r="J48" s="46"/>
      <c r="K48" s="47"/>
      <c r="L48" s="77"/>
      <c r="M48" s="78"/>
    </row>
    <row r="49" spans="1:13" x14ac:dyDescent="0.25">
      <c r="A49" s="35" t="str">
        <f>Info!$B$15</f>
        <v>Blank - udfyld på "Info"-fanen</v>
      </c>
      <c r="B49" s="42"/>
      <c r="C49" s="64" t="str">
        <f>LEFT(Delformaal[[#This Row],[Delformålsnr.]],1)</f>
        <v/>
      </c>
      <c r="D49" s="35" t="e">
        <f>VLOOKUP(Delformaal[[#This Row],[Delformålsnr.]],Delformål!$A$1:$B$5000,2,FALSE)</f>
        <v>#N/A</v>
      </c>
      <c r="E49" s="43"/>
      <c r="F49" s="44"/>
      <c r="G49" s="44"/>
      <c r="H49" s="45"/>
      <c r="I49" s="35">
        <f t="shared" si="2"/>
        <v>0</v>
      </c>
      <c r="J49" s="46"/>
      <c r="K49" s="47"/>
      <c r="L49" s="77"/>
      <c r="M49" s="78"/>
    </row>
    <row r="50" spans="1:13" x14ac:dyDescent="0.25">
      <c r="A50" s="35" t="str">
        <f>Info!$B$15</f>
        <v>Blank - udfyld på "Info"-fanen</v>
      </c>
      <c r="B50" s="42"/>
      <c r="C50" s="64" t="str">
        <f>LEFT(Delformaal[[#This Row],[Delformålsnr.]],1)</f>
        <v/>
      </c>
      <c r="D50" s="35" t="e">
        <f>VLOOKUP(Delformaal[[#This Row],[Delformålsnr.]],Delformål!$A$1:$B$5000,2,FALSE)</f>
        <v>#N/A</v>
      </c>
      <c r="E50" s="43"/>
      <c r="F50" s="44"/>
      <c r="G50" s="44"/>
      <c r="H50" s="45"/>
      <c r="I50" s="35">
        <f t="shared" si="2"/>
        <v>0</v>
      </c>
      <c r="J50" s="46"/>
      <c r="K50" s="47"/>
      <c r="L50" s="77"/>
      <c r="M50" s="78"/>
    </row>
    <row r="51" spans="1:13" x14ac:dyDescent="0.25">
      <c r="A51" s="35" t="str">
        <f>Info!$B$15</f>
        <v>Blank - udfyld på "Info"-fanen</v>
      </c>
      <c r="B51" s="42"/>
      <c r="C51" s="64" t="str">
        <f>LEFT(Delformaal[[#This Row],[Delformålsnr.]],1)</f>
        <v/>
      </c>
      <c r="D51" s="35" t="e">
        <f>VLOOKUP(Delformaal[[#This Row],[Delformålsnr.]],Delformål!$A$1:$B$5000,2,FALSE)</f>
        <v>#N/A</v>
      </c>
      <c r="E51" s="43"/>
      <c r="F51" s="44"/>
      <c r="G51" s="44"/>
      <c r="H51" s="45"/>
      <c r="I51" s="35">
        <f t="shared" si="2"/>
        <v>0</v>
      </c>
      <c r="J51" s="46"/>
      <c r="K51" s="47"/>
      <c r="L51" s="77"/>
      <c r="M51" s="78"/>
    </row>
    <row r="52" spans="1:13" x14ac:dyDescent="0.25">
      <c r="A52" s="35" t="str">
        <f>Info!$B$15</f>
        <v>Blank - udfyld på "Info"-fanen</v>
      </c>
      <c r="B52" s="42"/>
      <c r="C52" s="64" t="str">
        <f>LEFT(Delformaal[[#This Row],[Delformålsnr.]],1)</f>
        <v/>
      </c>
      <c r="D52" s="35" t="e">
        <f>VLOOKUP(Delformaal[[#This Row],[Delformålsnr.]],Delformål!$A$1:$B$5000,2,FALSE)</f>
        <v>#N/A</v>
      </c>
      <c r="E52" s="43"/>
      <c r="F52" s="44"/>
      <c r="G52" s="44"/>
      <c r="H52" s="45"/>
      <c r="I52" s="35">
        <f t="shared" si="2"/>
        <v>0</v>
      </c>
      <c r="J52" s="46"/>
      <c r="K52" s="47"/>
      <c r="L52" s="77"/>
      <c r="M52" s="78"/>
    </row>
    <row r="53" spans="1:13" x14ac:dyDescent="0.25">
      <c r="A53" s="35" t="str">
        <f>Info!$B$15</f>
        <v>Blank - udfyld på "Info"-fanen</v>
      </c>
      <c r="B53" s="42"/>
      <c r="C53" s="64" t="str">
        <f>LEFT(Delformaal[[#This Row],[Delformålsnr.]],1)</f>
        <v/>
      </c>
      <c r="D53" s="35" t="e">
        <f>VLOOKUP(Delformaal[[#This Row],[Delformålsnr.]],Delformål!$A$1:$B$5000,2,FALSE)</f>
        <v>#N/A</v>
      </c>
      <c r="E53" s="43"/>
      <c r="F53" s="44"/>
      <c r="G53" s="44"/>
      <c r="H53" s="45"/>
      <c r="I53" s="35">
        <f t="shared" si="2"/>
        <v>0</v>
      </c>
      <c r="J53" s="46"/>
      <c r="K53" s="47"/>
      <c r="L53" s="77"/>
      <c r="M53" s="78"/>
    </row>
    <row r="54" spans="1:13" x14ac:dyDescent="0.25">
      <c r="A54" s="35" t="str">
        <f>Info!$B$15</f>
        <v>Blank - udfyld på "Info"-fanen</v>
      </c>
      <c r="B54" s="42"/>
      <c r="C54" s="64" t="str">
        <f>LEFT(Delformaal[[#This Row],[Delformålsnr.]],1)</f>
        <v/>
      </c>
      <c r="D54" s="35" t="e">
        <f>VLOOKUP(Delformaal[[#This Row],[Delformålsnr.]],Delformål!$A$1:$B$5000,2,FALSE)</f>
        <v>#N/A</v>
      </c>
      <c r="E54" s="43"/>
      <c r="F54" s="44"/>
      <c r="G54" s="44"/>
      <c r="H54" s="45"/>
      <c r="I54" s="35">
        <f t="shared" si="2"/>
        <v>0</v>
      </c>
      <c r="J54" s="46"/>
      <c r="K54" s="47"/>
      <c r="L54" s="77"/>
      <c r="M54" s="78"/>
    </row>
    <row r="55" spans="1:13" x14ac:dyDescent="0.25">
      <c r="A55" s="35" t="str">
        <f>Info!$B$15</f>
        <v>Blank - udfyld på "Info"-fanen</v>
      </c>
      <c r="B55" s="42"/>
      <c r="C55" s="64" t="str">
        <f>LEFT(Delformaal[[#This Row],[Delformålsnr.]],1)</f>
        <v/>
      </c>
      <c r="D55" s="35" t="e">
        <f>VLOOKUP(Delformaal[[#This Row],[Delformålsnr.]],Delformål!$A$1:$B$5000,2,FALSE)</f>
        <v>#N/A</v>
      </c>
      <c r="E55" s="43"/>
      <c r="F55" s="44"/>
      <c r="G55" s="44"/>
      <c r="H55" s="45"/>
      <c r="I55" s="35">
        <f t="shared" si="2"/>
        <v>0</v>
      </c>
      <c r="J55" s="46"/>
      <c r="K55" s="47"/>
      <c r="L55" s="77"/>
      <c r="M55" s="78"/>
    </row>
    <row r="56" spans="1:13" x14ac:dyDescent="0.25">
      <c r="A56" s="35" t="str">
        <f>Info!$B$15</f>
        <v>Blank - udfyld på "Info"-fanen</v>
      </c>
      <c r="B56" s="42"/>
      <c r="C56" s="64" t="str">
        <f>LEFT(Delformaal[[#This Row],[Delformålsnr.]],1)</f>
        <v/>
      </c>
      <c r="D56" s="35" t="e">
        <f>VLOOKUP(Delformaal[[#This Row],[Delformålsnr.]],Delformål!$A$1:$B$5000,2,FALSE)</f>
        <v>#N/A</v>
      </c>
      <c r="E56" s="43"/>
      <c r="F56" s="44"/>
      <c r="G56" s="44"/>
      <c r="H56" s="45"/>
      <c r="I56" s="35">
        <f t="shared" si="2"/>
        <v>0</v>
      </c>
      <c r="J56" s="46"/>
      <c r="K56" s="47"/>
      <c r="L56" s="77"/>
      <c r="M56" s="78"/>
    </row>
    <row r="57" spans="1:13" x14ac:dyDescent="0.25">
      <c r="A57" s="35" t="str">
        <f>Info!$B$15</f>
        <v>Blank - udfyld på "Info"-fanen</v>
      </c>
      <c r="B57" s="42"/>
      <c r="C57" s="64" t="str">
        <f>LEFT(Delformaal[[#This Row],[Delformålsnr.]],1)</f>
        <v/>
      </c>
      <c r="D57" s="35" t="e">
        <f>VLOOKUP(Delformaal[[#This Row],[Delformålsnr.]],Delformål!$A$1:$B$5000,2,FALSE)</f>
        <v>#N/A</v>
      </c>
      <c r="E57" s="43"/>
      <c r="F57" s="44"/>
      <c r="G57" s="44"/>
      <c r="H57" s="45"/>
      <c r="I57" s="35">
        <f t="shared" si="2"/>
        <v>0</v>
      </c>
      <c r="J57" s="46"/>
      <c r="K57" s="47"/>
      <c r="L57" s="77"/>
      <c r="M57" s="78"/>
    </row>
    <row r="58" spans="1:13" x14ac:dyDescent="0.25">
      <c r="A58" s="35" t="str">
        <f>Info!$B$15</f>
        <v>Blank - udfyld på "Info"-fanen</v>
      </c>
      <c r="B58" s="42"/>
      <c r="C58" s="64" t="str">
        <f>LEFT(Delformaal[[#This Row],[Delformålsnr.]],1)</f>
        <v/>
      </c>
      <c r="D58" s="35" t="e">
        <f>VLOOKUP(Delformaal[[#This Row],[Delformålsnr.]],Delformål!$A$1:$B$5000,2,FALSE)</f>
        <v>#N/A</v>
      </c>
      <c r="E58" s="43"/>
      <c r="F58" s="44"/>
      <c r="G58" s="44"/>
      <c r="H58" s="45"/>
      <c r="I58" s="35">
        <f t="shared" si="2"/>
        <v>0</v>
      </c>
      <c r="J58" s="46"/>
      <c r="K58" s="47"/>
      <c r="L58" s="77"/>
      <c r="M58" s="78"/>
    </row>
    <row r="59" spans="1:13" x14ac:dyDescent="0.25">
      <c r="A59" s="35" t="str">
        <f>Info!$B$15</f>
        <v>Blank - udfyld på "Info"-fanen</v>
      </c>
      <c r="B59" s="42"/>
      <c r="C59" s="64" t="str">
        <f>LEFT(Delformaal[[#This Row],[Delformålsnr.]],1)</f>
        <v/>
      </c>
      <c r="D59" s="35" t="e">
        <f>VLOOKUP(Delformaal[[#This Row],[Delformålsnr.]],Delformål!$A$1:$B$5000,2,FALSE)</f>
        <v>#N/A</v>
      </c>
      <c r="E59" s="43"/>
      <c r="F59" s="44"/>
      <c r="G59" s="44"/>
      <c r="H59" s="45"/>
      <c r="I59" s="35">
        <f t="shared" si="2"/>
        <v>0</v>
      </c>
      <c r="J59" s="46"/>
      <c r="K59" s="47"/>
      <c r="L59" s="77"/>
      <c r="M59" s="78"/>
    </row>
    <row r="60" spans="1:13" x14ac:dyDescent="0.25">
      <c r="A60" s="35" t="str">
        <f>Info!$B$15</f>
        <v>Blank - udfyld på "Info"-fanen</v>
      </c>
      <c r="B60" s="42"/>
      <c r="C60" s="64" t="str">
        <f>LEFT(Delformaal[[#This Row],[Delformålsnr.]],1)</f>
        <v/>
      </c>
      <c r="D60" s="35" t="e">
        <f>VLOOKUP(Delformaal[[#This Row],[Delformålsnr.]],Delformål!$A$1:$B$5000,2,FALSE)</f>
        <v>#N/A</v>
      </c>
      <c r="E60" s="43"/>
      <c r="F60" s="44"/>
      <c r="G60" s="44"/>
      <c r="H60" s="45"/>
      <c r="I60" s="35">
        <f t="shared" si="2"/>
        <v>0</v>
      </c>
      <c r="J60" s="46"/>
      <c r="K60" s="47"/>
      <c r="L60" s="77"/>
      <c r="M60" s="78"/>
    </row>
    <row r="61" spans="1:13" x14ac:dyDescent="0.25">
      <c r="A61" s="35" t="str">
        <f>Info!$B$15</f>
        <v>Blank - udfyld på "Info"-fanen</v>
      </c>
      <c r="B61" s="42"/>
      <c r="C61" s="64" t="str">
        <f>LEFT(Delformaal[[#This Row],[Delformålsnr.]],1)</f>
        <v/>
      </c>
      <c r="D61" s="35" t="e">
        <f>VLOOKUP(Delformaal[[#This Row],[Delformålsnr.]],Delformål!$A$1:$B$5000,2,FALSE)</f>
        <v>#N/A</v>
      </c>
      <c r="E61" s="43"/>
      <c r="F61" s="44"/>
      <c r="G61" s="44"/>
      <c r="H61" s="45"/>
      <c r="I61" s="35">
        <f t="shared" si="2"/>
        <v>0</v>
      </c>
      <c r="J61" s="46"/>
      <c r="K61" s="47"/>
      <c r="L61" s="77"/>
      <c r="M61" s="78"/>
    </row>
    <row r="62" spans="1:13" x14ac:dyDescent="0.25">
      <c r="A62" s="35" t="str">
        <f>Info!$B$15</f>
        <v>Blank - udfyld på "Info"-fanen</v>
      </c>
      <c r="B62" s="42"/>
      <c r="C62" s="64" t="str">
        <f>LEFT(Delformaal[[#This Row],[Delformålsnr.]],1)</f>
        <v/>
      </c>
      <c r="D62" s="35" t="e">
        <f>VLOOKUP(Delformaal[[#This Row],[Delformålsnr.]],Delformål!$A$1:$B$5000,2,FALSE)</f>
        <v>#N/A</v>
      </c>
      <c r="E62" s="43"/>
      <c r="F62" s="44"/>
      <c r="G62" s="44"/>
      <c r="H62" s="45"/>
      <c r="I62" s="35">
        <f t="shared" si="2"/>
        <v>0</v>
      </c>
      <c r="J62" s="46"/>
      <c r="K62" s="47"/>
      <c r="L62" s="77"/>
      <c r="M62" s="78"/>
    </row>
    <row r="63" spans="1:13" x14ac:dyDescent="0.25">
      <c r="A63" s="35" t="str">
        <f>Info!$B$15</f>
        <v>Blank - udfyld på "Info"-fanen</v>
      </c>
      <c r="B63" s="42"/>
      <c r="C63" s="64" t="str">
        <f>LEFT(Delformaal[[#This Row],[Delformålsnr.]],1)</f>
        <v/>
      </c>
      <c r="D63" s="35" t="e">
        <f>VLOOKUP(Delformaal[[#This Row],[Delformålsnr.]],Delformål!$A$1:$B$5000,2,FALSE)</f>
        <v>#N/A</v>
      </c>
      <c r="E63" s="43"/>
      <c r="F63" s="44"/>
      <c r="G63" s="44"/>
      <c r="H63" s="45"/>
      <c r="I63" s="35">
        <f t="shared" si="2"/>
        <v>0</v>
      </c>
      <c r="J63" s="46"/>
      <c r="K63" s="47"/>
      <c r="L63" s="77"/>
      <c r="M63" s="78"/>
    </row>
    <row r="64" spans="1:13" x14ac:dyDescent="0.25">
      <c r="A64" s="35" t="str">
        <f>Info!$B$15</f>
        <v>Blank - udfyld på "Info"-fanen</v>
      </c>
      <c r="B64" s="42"/>
      <c r="C64" s="64" t="str">
        <f>LEFT(Delformaal[[#This Row],[Delformålsnr.]],1)</f>
        <v/>
      </c>
      <c r="D64" s="35" t="e">
        <f>VLOOKUP(Delformaal[[#This Row],[Delformålsnr.]],Delformål!$A$1:$B$5000,2,FALSE)</f>
        <v>#N/A</v>
      </c>
      <c r="E64" s="43"/>
      <c r="F64" s="44"/>
      <c r="G64" s="44"/>
      <c r="H64" s="45"/>
      <c r="I64" s="35">
        <f t="shared" si="2"/>
        <v>0</v>
      </c>
      <c r="J64" s="46"/>
      <c r="K64" s="47"/>
      <c r="L64" s="77"/>
      <c r="M64" s="78"/>
    </row>
    <row r="65" spans="1:13" x14ac:dyDescent="0.25">
      <c r="A65" s="35" t="str">
        <f>Info!$B$15</f>
        <v>Blank - udfyld på "Info"-fanen</v>
      </c>
      <c r="B65" s="42"/>
      <c r="C65" s="64" t="str">
        <f>LEFT(Delformaal[[#This Row],[Delformålsnr.]],1)</f>
        <v/>
      </c>
      <c r="D65" s="35" t="e">
        <f>VLOOKUP(Delformaal[[#This Row],[Delformålsnr.]],Delformål!$A$1:$B$5000,2,FALSE)</f>
        <v>#N/A</v>
      </c>
      <c r="E65" s="43"/>
      <c r="F65" s="44"/>
      <c r="G65" s="44"/>
      <c r="H65" s="45"/>
      <c r="I65" s="35">
        <f t="shared" si="2"/>
        <v>0</v>
      </c>
      <c r="J65" s="46"/>
      <c r="K65" s="47"/>
      <c r="L65" s="77"/>
      <c r="M65" s="78"/>
    </row>
    <row r="66" spans="1:13" x14ac:dyDescent="0.25">
      <c r="A66" s="35" t="str">
        <f>Info!$B$15</f>
        <v>Blank - udfyld på "Info"-fanen</v>
      </c>
      <c r="B66" s="42"/>
      <c r="C66" s="64" t="str">
        <f>LEFT(Delformaal[[#This Row],[Delformålsnr.]],1)</f>
        <v/>
      </c>
      <c r="D66" s="35" t="e">
        <f>VLOOKUP(Delformaal[[#This Row],[Delformålsnr.]],Delformål!$A$1:$B$5000,2,FALSE)</f>
        <v>#N/A</v>
      </c>
      <c r="E66" s="43"/>
      <c r="F66" s="44"/>
      <c r="G66" s="44"/>
      <c r="H66" s="45"/>
      <c r="I66" s="35">
        <f t="shared" si="2"/>
        <v>0</v>
      </c>
      <c r="J66" s="46"/>
      <c r="K66" s="47"/>
      <c r="L66" s="77"/>
      <c r="M66" s="78"/>
    </row>
    <row r="67" spans="1:13" x14ac:dyDescent="0.25">
      <c r="A67" s="35" t="str">
        <f>Info!$B$15</f>
        <v>Blank - udfyld på "Info"-fanen</v>
      </c>
      <c r="B67" s="42"/>
      <c r="C67" s="64" t="str">
        <f>LEFT(Delformaal[[#This Row],[Delformålsnr.]],1)</f>
        <v/>
      </c>
      <c r="D67" s="35" t="e">
        <f>VLOOKUP(Delformaal[[#This Row],[Delformålsnr.]],Delformål!$A$1:$B$5000,2,FALSE)</f>
        <v>#N/A</v>
      </c>
      <c r="E67" s="43"/>
      <c r="F67" s="44"/>
      <c r="G67" s="44"/>
      <c r="H67" s="45"/>
      <c r="I67" s="35">
        <f t="shared" si="2"/>
        <v>0</v>
      </c>
      <c r="J67" s="46"/>
      <c r="K67" s="47"/>
      <c r="L67" s="77"/>
      <c r="M67" s="78"/>
    </row>
    <row r="68" spans="1:13" x14ac:dyDescent="0.25">
      <c r="A68" s="35" t="str">
        <f>Info!$B$15</f>
        <v>Blank - udfyld på "Info"-fanen</v>
      </c>
      <c r="B68" s="42"/>
      <c r="C68" s="64" t="str">
        <f>LEFT(Delformaal[[#This Row],[Delformålsnr.]],1)</f>
        <v/>
      </c>
      <c r="D68" s="35" t="e">
        <f>VLOOKUP(Delformaal[[#This Row],[Delformålsnr.]],Delformål!$A$1:$B$5000,2,FALSE)</f>
        <v>#N/A</v>
      </c>
      <c r="E68" s="43"/>
      <c r="F68" s="44"/>
      <c r="G68" s="44"/>
      <c r="H68" s="45"/>
      <c r="I68" s="35">
        <f t="shared" si="2"/>
        <v>0</v>
      </c>
      <c r="J68" s="46"/>
      <c r="K68" s="47"/>
      <c r="L68" s="77"/>
      <c r="M68" s="78"/>
    </row>
    <row r="69" spans="1:13" x14ac:dyDescent="0.25">
      <c r="A69" s="35" t="str">
        <f>Info!$B$15</f>
        <v>Blank - udfyld på "Info"-fanen</v>
      </c>
      <c r="B69" s="42"/>
      <c r="C69" s="64" t="str">
        <f>LEFT(Delformaal[[#This Row],[Delformålsnr.]],1)</f>
        <v/>
      </c>
      <c r="D69" s="35" t="e">
        <f>VLOOKUP(Delformaal[[#This Row],[Delformålsnr.]],Delformål!$A$1:$B$5000,2,FALSE)</f>
        <v>#N/A</v>
      </c>
      <c r="E69" s="43"/>
      <c r="F69" s="44"/>
      <c r="G69" s="44"/>
      <c r="H69" s="45"/>
      <c r="I69" s="35">
        <f t="shared" si="2"/>
        <v>0</v>
      </c>
      <c r="J69" s="46"/>
      <c r="K69" s="47"/>
      <c r="L69" s="77"/>
      <c r="M69" s="78"/>
    </row>
    <row r="70" spans="1:13" x14ac:dyDescent="0.25">
      <c r="A70" s="35" t="str">
        <f>Info!$B$15</f>
        <v>Blank - udfyld på "Info"-fanen</v>
      </c>
      <c r="B70" s="42"/>
      <c r="C70" s="64" t="str">
        <f>LEFT(Delformaal[[#This Row],[Delformålsnr.]],1)</f>
        <v/>
      </c>
      <c r="D70" s="35" t="e">
        <f>VLOOKUP(Delformaal[[#This Row],[Delformålsnr.]],Delformål!$A$1:$B$5000,2,FALSE)</f>
        <v>#N/A</v>
      </c>
      <c r="E70" s="43"/>
      <c r="F70" s="44"/>
      <c r="G70" s="44"/>
      <c r="H70" s="45"/>
      <c r="I70" s="35">
        <f t="shared" si="2"/>
        <v>0</v>
      </c>
      <c r="J70" s="46"/>
      <c r="K70" s="47"/>
      <c r="L70" s="77"/>
      <c r="M70" s="78"/>
    </row>
    <row r="71" spans="1:13" x14ac:dyDescent="0.25">
      <c r="A71" s="35" t="str">
        <f>Info!$B$15</f>
        <v>Blank - udfyld på "Info"-fanen</v>
      </c>
      <c r="B71" s="42"/>
      <c r="C71" s="64" t="str">
        <f>LEFT(Delformaal[[#This Row],[Delformålsnr.]],1)</f>
        <v/>
      </c>
      <c r="D71" s="35" t="e">
        <f>VLOOKUP(Delformaal[[#This Row],[Delformålsnr.]],Delformål!$A$1:$B$5000,2,FALSE)</f>
        <v>#N/A</v>
      </c>
      <c r="E71" s="43"/>
      <c r="F71" s="44"/>
      <c r="G71" s="44"/>
      <c r="H71" s="45"/>
      <c r="I71" s="35">
        <f t="shared" si="2"/>
        <v>0</v>
      </c>
      <c r="J71" s="46"/>
      <c r="K71" s="47"/>
      <c r="L71" s="77"/>
      <c r="M71" s="78"/>
    </row>
    <row r="72" spans="1:13" x14ac:dyDescent="0.25">
      <c r="A72" s="35" t="str">
        <f>Info!$B$15</f>
        <v>Blank - udfyld på "Info"-fanen</v>
      </c>
      <c r="B72" s="42"/>
      <c r="C72" s="64" t="str">
        <f>LEFT(Delformaal[[#This Row],[Delformålsnr.]],1)</f>
        <v/>
      </c>
      <c r="D72" s="35" t="e">
        <f>VLOOKUP(Delformaal[[#This Row],[Delformålsnr.]],Delformål!$A$1:$B$5000,2,FALSE)</f>
        <v>#N/A</v>
      </c>
      <c r="E72" s="43"/>
      <c r="F72" s="44"/>
      <c r="G72" s="44"/>
      <c r="H72" s="45"/>
      <c r="I72" s="35">
        <f t="shared" si="2"/>
        <v>0</v>
      </c>
      <c r="J72" s="46"/>
      <c r="K72" s="47"/>
      <c r="L72" s="77"/>
      <c r="M72" s="78"/>
    </row>
    <row r="73" spans="1:13" x14ac:dyDescent="0.25">
      <c r="A73" s="35" t="str">
        <f>Info!$B$15</f>
        <v>Blank - udfyld på "Info"-fanen</v>
      </c>
      <c r="B73" s="42"/>
      <c r="C73" s="64" t="str">
        <f>LEFT(Delformaal[[#This Row],[Delformålsnr.]],1)</f>
        <v/>
      </c>
      <c r="D73" s="35" t="e">
        <f>VLOOKUP(Delformaal[[#This Row],[Delformålsnr.]],Delformål!$A$1:$B$5000,2,FALSE)</f>
        <v>#N/A</v>
      </c>
      <c r="E73" s="43"/>
      <c r="F73" s="44"/>
      <c r="G73" s="44"/>
      <c r="H73" s="45"/>
      <c r="I73" s="35">
        <f t="shared" si="2"/>
        <v>0</v>
      </c>
      <c r="J73" s="46"/>
      <c r="K73" s="47"/>
      <c r="L73" s="77"/>
      <c r="M73" s="78"/>
    </row>
    <row r="74" spans="1:13" x14ac:dyDescent="0.25">
      <c r="A74" s="35" t="str">
        <f>Info!$B$15</f>
        <v>Blank - udfyld på "Info"-fanen</v>
      </c>
      <c r="B74" s="42"/>
      <c r="C74" s="64" t="str">
        <f>LEFT(Delformaal[[#This Row],[Delformålsnr.]],1)</f>
        <v/>
      </c>
      <c r="D74" s="35" t="e">
        <f>VLOOKUP(Delformaal[[#This Row],[Delformålsnr.]],Delformål!$A$1:$B$5000,2,FALSE)</f>
        <v>#N/A</v>
      </c>
      <c r="E74" s="43"/>
      <c r="F74" s="44"/>
      <c r="G74" s="44"/>
      <c r="H74" s="45"/>
      <c r="I74" s="35">
        <f t="shared" si="2"/>
        <v>0</v>
      </c>
      <c r="J74" s="46"/>
      <c r="K74" s="47"/>
      <c r="L74" s="77"/>
      <c r="M74" s="78"/>
    </row>
    <row r="75" spans="1:13" x14ac:dyDescent="0.25">
      <c r="A75" s="35" t="str">
        <f>Info!$B$15</f>
        <v>Blank - udfyld på "Info"-fanen</v>
      </c>
      <c r="B75" s="42"/>
      <c r="C75" s="64" t="str">
        <f>LEFT(Delformaal[[#This Row],[Delformålsnr.]],1)</f>
        <v/>
      </c>
      <c r="D75" s="35" t="e">
        <f>VLOOKUP(Delformaal[[#This Row],[Delformålsnr.]],Delformål!$A$1:$B$5000,2,FALSE)</f>
        <v>#N/A</v>
      </c>
      <c r="E75" s="43"/>
      <c r="F75" s="44"/>
      <c r="G75" s="44"/>
      <c r="H75" s="45"/>
      <c r="I75" s="35">
        <f t="shared" si="2"/>
        <v>0</v>
      </c>
      <c r="J75" s="46"/>
      <c r="K75" s="47"/>
      <c r="L75" s="77"/>
      <c r="M75" s="78"/>
    </row>
    <row r="76" spans="1:13" x14ac:dyDescent="0.25">
      <c r="A76" s="35" t="str">
        <f>Info!$B$15</f>
        <v>Blank - udfyld på "Info"-fanen</v>
      </c>
      <c r="B76" s="42"/>
      <c r="C76" s="64" t="str">
        <f>LEFT(Delformaal[[#This Row],[Delformålsnr.]],1)</f>
        <v/>
      </c>
      <c r="D76" s="35" t="e">
        <f>VLOOKUP(Delformaal[[#This Row],[Delformålsnr.]],Delformål!$A$1:$B$5000,2,FALSE)</f>
        <v>#N/A</v>
      </c>
      <c r="E76" s="43"/>
      <c r="F76" s="44"/>
      <c r="G76" s="44"/>
      <c r="H76" s="45"/>
      <c r="I76" s="35">
        <f t="shared" si="2"/>
        <v>0</v>
      </c>
      <c r="J76" s="46"/>
      <c r="K76" s="47"/>
      <c r="L76" s="77"/>
      <c r="M76" s="78"/>
    </row>
    <row r="77" spans="1:13" x14ac:dyDescent="0.25">
      <c r="A77" s="35" t="str">
        <f>Info!$B$15</f>
        <v>Blank - udfyld på "Info"-fanen</v>
      </c>
      <c r="B77" s="42"/>
      <c r="C77" s="64" t="str">
        <f>LEFT(Delformaal[[#This Row],[Delformålsnr.]],1)</f>
        <v/>
      </c>
      <c r="D77" s="35" t="e">
        <f>VLOOKUP(Delformaal[[#This Row],[Delformålsnr.]],Delformål!$A$1:$B$5000,2,FALSE)</f>
        <v>#N/A</v>
      </c>
      <c r="E77" s="43"/>
      <c r="F77" s="44"/>
      <c r="G77" s="44"/>
      <c r="H77" s="45"/>
      <c r="I77" s="35">
        <f t="shared" si="2"/>
        <v>0</v>
      </c>
      <c r="J77" s="46"/>
      <c r="K77" s="47"/>
      <c r="L77" s="77"/>
      <c r="M77" s="78"/>
    </row>
    <row r="78" spans="1:13" x14ac:dyDescent="0.25">
      <c r="A78" s="35" t="str">
        <f>Info!$B$15</f>
        <v>Blank - udfyld på "Info"-fanen</v>
      </c>
      <c r="B78" s="42"/>
      <c r="C78" s="64" t="str">
        <f>LEFT(Delformaal[[#This Row],[Delformålsnr.]],1)</f>
        <v/>
      </c>
      <c r="D78" s="35" t="e">
        <f>VLOOKUP(Delformaal[[#This Row],[Delformålsnr.]],Delformål!$A$1:$B$5000,2,FALSE)</f>
        <v>#N/A</v>
      </c>
      <c r="E78" s="43"/>
      <c r="F78" s="44"/>
      <c r="G78" s="44"/>
      <c r="H78" s="45"/>
      <c r="I78" s="35">
        <f t="shared" si="2"/>
        <v>0</v>
      </c>
      <c r="J78" s="46"/>
      <c r="K78" s="47"/>
      <c r="L78" s="77"/>
      <c r="M78" s="78"/>
    </row>
    <row r="79" spans="1:13" x14ac:dyDescent="0.25">
      <c r="A79" s="35" t="str">
        <f>Info!$B$15</f>
        <v>Blank - udfyld på "Info"-fanen</v>
      </c>
      <c r="B79" s="42"/>
      <c r="C79" s="64" t="str">
        <f>LEFT(Delformaal[[#This Row],[Delformålsnr.]],1)</f>
        <v/>
      </c>
      <c r="D79" s="35" t="e">
        <f>VLOOKUP(Delformaal[[#This Row],[Delformålsnr.]],Delformål!$A$1:$B$5000,2,FALSE)</f>
        <v>#N/A</v>
      </c>
      <c r="E79" s="43"/>
      <c r="F79" s="44"/>
      <c r="G79" s="44"/>
      <c r="H79" s="45"/>
      <c r="I79" s="35">
        <f t="shared" si="2"/>
        <v>0</v>
      </c>
      <c r="J79" s="46"/>
      <c r="K79" s="47"/>
      <c r="L79" s="77"/>
      <c r="M79" s="78"/>
    </row>
    <row r="80" spans="1:13" x14ac:dyDescent="0.25">
      <c r="A80" s="35" t="str">
        <f>Info!$B$15</f>
        <v>Blank - udfyld på "Info"-fanen</v>
      </c>
      <c r="B80" s="42"/>
      <c r="C80" s="64" t="str">
        <f>LEFT(Delformaal[[#This Row],[Delformålsnr.]],1)</f>
        <v/>
      </c>
      <c r="D80" s="35" t="e">
        <f>VLOOKUP(Delformaal[[#This Row],[Delformålsnr.]],Delformål!$A$1:$B$5000,2,FALSE)</f>
        <v>#N/A</v>
      </c>
      <c r="E80" s="43"/>
      <c r="F80" s="44"/>
      <c r="G80" s="44"/>
      <c r="H80" s="45"/>
      <c r="I80" s="35">
        <f t="shared" si="2"/>
        <v>0</v>
      </c>
      <c r="J80" s="46"/>
      <c r="K80" s="47"/>
      <c r="L80" s="77"/>
      <c r="M80" s="78"/>
    </row>
    <row r="81" spans="1:13" x14ac:dyDescent="0.25">
      <c r="A81" s="35" t="str">
        <f>Info!$B$15</f>
        <v>Blank - udfyld på "Info"-fanen</v>
      </c>
      <c r="B81" s="42"/>
      <c r="C81" s="64" t="str">
        <f>LEFT(Delformaal[[#This Row],[Delformålsnr.]],1)</f>
        <v/>
      </c>
      <c r="D81" s="35" t="e">
        <f>VLOOKUP(Delformaal[[#This Row],[Delformålsnr.]],Delformål!$A$1:$B$5000,2,FALSE)</f>
        <v>#N/A</v>
      </c>
      <c r="E81" s="43"/>
      <c r="F81" s="44"/>
      <c r="G81" s="44"/>
      <c r="H81" s="45"/>
      <c r="I81" s="35">
        <f t="shared" si="2"/>
        <v>0</v>
      </c>
      <c r="J81" s="46"/>
      <c r="K81" s="47"/>
      <c r="L81" s="77"/>
      <c r="M81" s="78"/>
    </row>
    <row r="82" spans="1:13" x14ac:dyDescent="0.25">
      <c r="A82" s="35" t="str">
        <f>Info!$B$15</f>
        <v>Blank - udfyld på "Info"-fanen</v>
      </c>
      <c r="B82" s="42"/>
      <c r="C82" s="64" t="str">
        <f>LEFT(Delformaal[[#This Row],[Delformålsnr.]],1)</f>
        <v/>
      </c>
      <c r="D82" s="35" t="e">
        <f>VLOOKUP(Delformaal[[#This Row],[Delformålsnr.]],Delformål!$A$1:$B$5000,2,FALSE)</f>
        <v>#N/A</v>
      </c>
      <c r="E82" s="43"/>
      <c r="F82" s="44"/>
      <c r="G82" s="44"/>
      <c r="H82" s="45"/>
      <c r="I82" s="35">
        <f t="shared" si="2"/>
        <v>0</v>
      </c>
      <c r="J82" s="46"/>
      <c r="K82" s="47"/>
      <c r="L82" s="77"/>
      <c r="M82" s="78"/>
    </row>
    <row r="83" spans="1:13" x14ac:dyDescent="0.25">
      <c r="A83" s="35" t="str">
        <f>Info!$B$15</f>
        <v>Blank - udfyld på "Info"-fanen</v>
      </c>
      <c r="B83" s="42"/>
      <c r="C83" s="64" t="str">
        <f>LEFT(Delformaal[[#This Row],[Delformålsnr.]],1)</f>
        <v/>
      </c>
      <c r="D83" s="35" t="e">
        <f>VLOOKUP(Delformaal[[#This Row],[Delformålsnr.]],Delformål!$A$1:$B$5000,2,FALSE)</f>
        <v>#N/A</v>
      </c>
      <c r="E83" s="43"/>
      <c r="F83" s="44"/>
      <c r="G83" s="44"/>
      <c r="H83" s="45"/>
      <c r="I83" s="35">
        <f t="shared" si="2"/>
        <v>0</v>
      </c>
      <c r="J83" s="46"/>
      <c r="K83" s="47"/>
      <c r="L83" s="77"/>
      <c r="M83" s="78"/>
    </row>
    <row r="84" spans="1:13" x14ac:dyDescent="0.25">
      <c r="A84" s="35" t="str">
        <f>Info!$B$15</f>
        <v>Blank - udfyld på "Info"-fanen</v>
      </c>
      <c r="B84" s="42"/>
      <c r="C84" s="64" t="str">
        <f>LEFT(Delformaal[[#This Row],[Delformålsnr.]],1)</f>
        <v/>
      </c>
      <c r="D84" s="35" t="e">
        <f>VLOOKUP(Delformaal[[#This Row],[Delformålsnr.]],Delformål!$A$1:$B$5000,2,FALSE)</f>
        <v>#N/A</v>
      </c>
      <c r="E84" s="43"/>
      <c r="F84" s="44"/>
      <c r="G84" s="44"/>
      <c r="H84" s="45"/>
      <c r="I84" s="35">
        <f t="shared" si="2"/>
        <v>0</v>
      </c>
      <c r="J84" s="46"/>
      <c r="K84" s="47"/>
      <c r="L84" s="77"/>
      <c r="M84" s="78"/>
    </row>
    <row r="85" spans="1:13" x14ac:dyDescent="0.25">
      <c r="A85" s="35" t="str">
        <f>Info!$B$15</f>
        <v>Blank - udfyld på "Info"-fanen</v>
      </c>
      <c r="B85" s="42"/>
      <c r="C85" s="64" t="str">
        <f>LEFT(Delformaal[[#This Row],[Delformålsnr.]],1)</f>
        <v/>
      </c>
      <c r="D85" s="35" t="e">
        <f>VLOOKUP(Delformaal[[#This Row],[Delformålsnr.]],Delformål!$A$1:$B$5000,2,FALSE)</f>
        <v>#N/A</v>
      </c>
      <c r="E85" s="43"/>
      <c r="F85" s="44"/>
      <c r="G85" s="44"/>
      <c r="H85" s="45"/>
      <c r="I85" s="35">
        <f t="shared" si="2"/>
        <v>0</v>
      </c>
      <c r="J85" s="46"/>
      <c r="K85" s="47"/>
      <c r="L85" s="77"/>
      <c r="M85" s="78"/>
    </row>
    <row r="86" spans="1:13" x14ac:dyDescent="0.25">
      <c r="A86" s="35" t="str">
        <f>Info!$B$15</f>
        <v>Blank - udfyld på "Info"-fanen</v>
      </c>
      <c r="B86" s="42"/>
      <c r="C86" s="64" t="str">
        <f>LEFT(Delformaal[[#This Row],[Delformålsnr.]],1)</f>
        <v/>
      </c>
      <c r="D86" s="35" t="e">
        <f>VLOOKUP(Delformaal[[#This Row],[Delformålsnr.]],Delformål!$A$1:$B$5000,2,FALSE)</f>
        <v>#N/A</v>
      </c>
      <c r="E86" s="43"/>
      <c r="F86" s="44"/>
      <c r="G86" s="44"/>
      <c r="H86" s="45"/>
      <c r="I86" s="35">
        <f t="shared" si="2"/>
        <v>0</v>
      </c>
      <c r="J86" s="46"/>
      <c r="K86" s="47"/>
      <c r="L86" s="77"/>
      <c r="M86" s="78"/>
    </row>
    <row r="87" spans="1:13" x14ac:dyDescent="0.25">
      <c r="A87" s="35" t="str">
        <f>Info!$B$15</f>
        <v>Blank - udfyld på "Info"-fanen</v>
      </c>
      <c r="B87" s="42"/>
      <c r="C87" s="64" t="str">
        <f>LEFT(Delformaal[[#This Row],[Delformålsnr.]],1)</f>
        <v/>
      </c>
      <c r="D87" s="35" t="e">
        <f>VLOOKUP(Delformaal[[#This Row],[Delformålsnr.]],Delformål!$A$1:$B$5000,2,FALSE)</f>
        <v>#N/A</v>
      </c>
      <c r="E87" s="43"/>
      <c r="F87" s="44"/>
      <c r="G87" s="44"/>
      <c r="H87" s="45"/>
      <c r="I87" s="35">
        <f t="shared" si="2"/>
        <v>0</v>
      </c>
      <c r="J87" s="46"/>
      <c r="K87" s="47"/>
      <c r="L87" s="77"/>
      <c r="M87" s="78"/>
    </row>
    <row r="88" spans="1:13" x14ac:dyDescent="0.25">
      <c r="A88" s="35" t="str">
        <f>Info!$B$15</f>
        <v>Blank - udfyld på "Info"-fanen</v>
      </c>
      <c r="B88" s="42"/>
      <c r="C88" s="64" t="str">
        <f>LEFT(Delformaal[[#This Row],[Delformålsnr.]],1)</f>
        <v/>
      </c>
      <c r="D88" s="35" t="e">
        <f>VLOOKUP(Delformaal[[#This Row],[Delformålsnr.]],Delformål!$A$1:$B$5000,2,FALSE)</f>
        <v>#N/A</v>
      </c>
      <c r="E88" s="43"/>
      <c r="F88" s="44"/>
      <c r="G88" s="44"/>
      <c r="H88" s="45"/>
      <c r="I88" s="35">
        <f t="shared" si="2"/>
        <v>0</v>
      </c>
      <c r="J88" s="46"/>
      <c r="K88" s="47"/>
      <c r="L88" s="77"/>
      <c r="M88" s="78"/>
    </row>
    <row r="89" spans="1:13" x14ac:dyDescent="0.25">
      <c r="A89" s="35" t="str">
        <f>Info!$B$15</f>
        <v>Blank - udfyld på "Info"-fanen</v>
      </c>
      <c r="B89" s="42"/>
      <c r="C89" s="64" t="str">
        <f>LEFT(Delformaal[[#This Row],[Delformålsnr.]],1)</f>
        <v/>
      </c>
      <c r="D89" s="35" t="e">
        <f>VLOOKUP(Delformaal[[#This Row],[Delformålsnr.]],Delformål!$A$1:$B$5000,2,FALSE)</f>
        <v>#N/A</v>
      </c>
      <c r="E89" s="43"/>
      <c r="F89" s="44"/>
      <c r="G89" s="44"/>
      <c r="H89" s="45"/>
      <c r="I89" s="35">
        <f t="shared" si="2"/>
        <v>0</v>
      </c>
      <c r="J89" s="46"/>
      <c r="K89" s="47"/>
      <c r="L89" s="77"/>
      <c r="M89" s="78"/>
    </row>
    <row r="90" spans="1:13" x14ac:dyDescent="0.25">
      <c r="A90" s="35" t="str">
        <f>Info!$B$15</f>
        <v>Blank - udfyld på "Info"-fanen</v>
      </c>
      <c r="B90" s="42"/>
      <c r="C90" s="64" t="str">
        <f>LEFT(Delformaal[[#This Row],[Delformålsnr.]],1)</f>
        <v/>
      </c>
      <c r="D90" s="35" t="e">
        <f>VLOOKUP(Delformaal[[#This Row],[Delformålsnr.]],Delformål!$A$1:$B$5000,2,FALSE)</f>
        <v>#N/A</v>
      </c>
      <c r="E90" s="43"/>
      <c r="F90" s="44"/>
      <c r="G90" s="44"/>
      <c r="H90" s="45"/>
      <c r="I90" s="35">
        <f t="shared" si="2"/>
        <v>0</v>
      </c>
      <c r="J90" s="46"/>
      <c r="K90" s="47"/>
      <c r="L90" s="77"/>
      <c r="M90" s="78"/>
    </row>
    <row r="91" spans="1:13" x14ac:dyDescent="0.25">
      <c r="A91" s="35" t="str">
        <f>Info!$B$15</f>
        <v>Blank - udfyld på "Info"-fanen</v>
      </c>
      <c r="B91" s="42"/>
      <c r="C91" s="64" t="str">
        <f>LEFT(Delformaal[[#This Row],[Delformålsnr.]],1)</f>
        <v/>
      </c>
      <c r="D91" s="35" t="e">
        <f>VLOOKUP(Delformaal[[#This Row],[Delformålsnr.]],Delformål!$A$1:$B$5000,2,FALSE)</f>
        <v>#N/A</v>
      </c>
      <c r="E91" s="43"/>
      <c r="F91" s="44"/>
      <c r="G91" s="44"/>
      <c r="H91" s="45"/>
      <c r="I91" s="35">
        <f t="shared" si="2"/>
        <v>0</v>
      </c>
      <c r="J91" s="46"/>
      <c r="K91" s="47"/>
      <c r="L91" s="77"/>
      <c r="M91" s="78"/>
    </row>
    <row r="92" spans="1:13" x14ac:dyDescent="0.25">
      <c r="A92" s="35" t="str">
        <f>Info!$B$15</f>
        <v>Blank - udfyld på "Info"-fanen</v>
      </c>
      <c r="B92" s="42"/>
      <c r="C92" s="64" t="str">
        <f>LEFT(Delformaal[[#This Row],[Delformålsnr.]],1)</f>
        <v/>
      </c>
      <c r="D92" s="35" t="e">
        <f>VLOOKUP(Delformaal[[#This Row],[Delformålsnr.]],Delformål!$A$1:$B$5000,2,FALSE)</f>
        <v>#N/A</v>
      </c>
      <c r="E92" s="43"/>
      <c r="F92" s="44"/>
      <c r="G92" s="44"/>
      <c r="H92" s="45"/>
      <c r="I92" s="35">
        <f t="shared" si="2"/>
        <v>0</v>
      </c>
      <c r="J92" s="46"/>
      <c r="K92" s="47"/>
      <c r="L92" s="77"/>
      <c r="M92" s="78"/>
    </row>
    <row r="93" spans="1:13" x14ac:dyDescent="0.25">
      <c r="A93" s="35" t="str">
        <f>Info!$B$15</f>
        <v>Blank - udfyld på "Info"-fanen</v>
      </c>
      <c r="B93" s="42"/>
      <c r="C93" s="64" t="str">
        <f>LEFT(Delformaal[[#This Row],[Delformålsnr.]],1)</f>
        <v/>
      </c>
      <c r="D93" s="35" t="e">
        <f>VLOOKUP(Delformaal[[#This Row],[Delformålsnr.]],Delformål!$A$1:$B$5000,2,FALSE)</f>
        <v>#N/A</v>
      </c>
      <c r="E93" s="43"/>
      <c r="F93" s="44"/>
      <c r="G93" s="44"/>
      <c r="H93" s="45"/>
      <c r="I93" s="35">
        <f t="shared" si="2"/>
        <v>0</v>
      </c>
      <c r="J93" s="46"/>
      <c r="K93" s="47"/>
      <c r="L93" s="77"/>
      <c r="M93" s="78"/>
    </row>
    <row r="94" spans="1:13" x14ac:dyDescent="0.25">
      <c r="A94" s="35" t="str">
        <f>Info!$B$15</f>
        <v>Blank - udfyld på "Info"-fanen</v>
      </c>
      <c r="B94" s="42"/>
      <c r="C94" s="64" t="str">
        <f>LEFT(Delformaal[[#This Row],[Delformålsnr.]],1)</f>
        <v/>
      </c>
      <c r="D94" s="35" t="e">
        <f>VLOOKUP(Delformaal[[#This Row],[Delformålsnr.]],Delformål!$A$1:$B$5000,2,FALSE)</f>
        <v>#N/A</v>
      </c>
      <c r="E94" s="43"/>
      <c r="F94" s="44"/>
      <c r="G94" s="44"/>
      <c r="H94" s="45"/>
      <c r="I94" s="35">
        <f t="shared" si="2"/>
        <v>0</v>
      </c>
      <c r="J94" s="46"/>
      <c r="K94" s="47"/>
      <c r="L94" s="77"/>
      <c r="M94" s="78"/>
    </row>
    <row r="95" spans="1:13" x14ac:dyDescent="0.25">
      <c r="A95" s="35" t="str">
        <f>Info!$B$15</f>
        <v>Blank - udfyld på "Info"-fanen</v>
      </c>
      <c r="B95" s="42"/>
      <c r="C95" s="64" t="str">
        <f>LEFT(Delformaal[[#This Row],[Delformålsnr.]],1)</f>
        <v/>
      </c>
      <c r="D95" s="35" t="e">
        <f>VLOOKUP(Delformaal[[#This Row],[Delformålsnr.]],Delformål!$A$1:$B$5000,2,FALSE)</f>
        <v>#N/A</v>
      </c>
      <c r="E95" s="43"/>
      <c r="F95" s="44"/>
      <c r="G95" s="44"/>
      <c r="H95" s="45"/>
      <c r="I95" s="35">
        <f t="shared" si="2"/>
        <v>0</v>
      </c>
      <c r="J95" s="46"/>
      <c r="K95" s="47"/>
      <c r="L95" s="77"/>
      <c r="M95" s="78"/>
    </row>
    <row r="96" spans="1:13" x14ac:dyDescent="0.25">
      <c r="A96" s="35" t="str">
        <f>Info!$B$15</f>
        <v>Blank - udfyld på "Info"-fanen</v>
      </c>
      <c r="B96" s="42"/>
      <c r="C96" s="64" t="str">
        <f>LEFT(Delformaal[[#This Row],[Delformålsnr.]],1)</f>
        <v/>
      </c>
      <c r="D96" s="35" t="e">
        <f>VLOOKUP(Delformaal[[#This Row],[Delformålsnr.]],Delformål!$A$1:$B$5000,2,FALSE)</f>
        <v>#N/A</v>
      </c>
      <c r="E96" s="43"/>
      <c r="F96" s="44"/>
      <c r="G96" s="44"/>
      <c r="H96" s="45"/>
      <c r="I96" s="35">
        <f t="shared" si="2"/>
        <v>0</v>
      </c>
      <c r="J96" s="46"/>
      <c r="K96" s="47"/>
      <c r="L96" s="77"/>
      <c r="M96" s="78"/>
    </row>
    <row r="97" spans="1:13" x14ac:dyDescent="0.25">
      <c r="A97" s="35" t="str">
        <f>Info!$B$15</f>
        <v>Blank - udfyld på "Info"-fanen</v>
      </c>
      <c r="B97" s="42"/>
      <c r="C97" s="64" t="str">
        <f>LEFT(Delformaal[[#This Row],[Delformålsnr.]],1)</f>
        <v/>
      </c>
      <c r="D97" s="35" t="e">
        <f>VLOOKUP(Delformaal[[#This Row],[Delformålsnr.]],Delformål!$A$1:$B$5000,2,FALSE)</f>
        <v>#N/A</v>
      </c>
      <c r="E97" s="43"/>
      <c r="F97" s="44"/>
      <c r="G97" s="44"/>
      <c r="H97" s="45"/>
      <c r="I97" s="35">
        <f t="shared" si="2"/>
        <v>0</v>
      </c>
      <c r="J97" s="46"/>
      <c r="K97" s="47"/>
      <c r="L97" s="77"/>
      <c r="M97" s="78"/>
    </row>
    <row r="98" spans="1:13" x14ac:dyDescent="0.25">
      <c r="A98" s="35" t="str">
        <f>Info!$B$15</f>
        <v>Blank - udfyld på "Info"-fanen</v>
      </c>
      <c r="B98" s="42"/>
      <c r="C98" s="64" t="str">
        <f>LEFT(Delformaal[[#This Row],[Delformålsnr.]],1)</f>
        <v/>
      </c>
      <c r="D98" s="35" t="e">
        <f>VLOOKUP(Delformaal[[#This Row],[Delformålsnr.]],Delformål!$A$1:$B$5000,2,FALSE)</f>
        <v>#N/A</v>
      </c>
      <c r="E98" s="43"/>
      <c r="F98" s="44"/>
      <c r="G98" s="44"/>
      <c r="H98" s="45"/>
      <c r="I98" s="35">
        <f t="shared" si="2"/>
        <v>0</v>
      </c>
      <c r="J98" s="46"/>
      <c r="K98" s="47"/>
      <c r="L98" s="77"/>
      <c r="M98" s="78"/>
    </row>
    <row r="99" spans="1:13" x14ac:dyDescent="0.25">
      <c r="A99" s="35" t="str">
        <f>Info!$B$15</f>
        <v>Blank - udfyld på "Info"-fanen</v>
      </c>
      <c r="B99" s="42"/>
      <c r="C99" s="64" t="str">
        <f>LEFT(Delformaal[[#This Row],[Delformålsnr.]],1)</f>
        <v/>
      </c>
      <c r="D99" s="35" t="e">
        <f>VLOOKUP(Delformaal[[#This Row],[Delformålsnr.]],Delformål!$A$1:$B$5000,2,FALSE)</f>
        <v>#N/A</v>
      </c>
      <c r="E99" s="43"/>
      <c r="F99" s="44"/>
      <c r="G99" s="44"/>
      <c r="H99" s="45"/>
      <c r="I99" s="35">
        <f t="shared" si="2"/>
        <v>0</v>
      </c>
      <c r="J99" s="46"/>
      <c r="K99" s="47"/>
      <c r="L99" s="77"/>
      <c r="M99" s="78"/>
    </row>
    <row r="100" spans="1:13" x14ac:dyDescent="0.25">
      <c r="A100" s="35" t="str">
        <f>Info!$B$15</f>
        <v>Blank - udfyld på "Info"-fanen</v>
      </c>
      <c r="B100" s="42"/>
      <c r="C100" s="64" t="str">
        <f>LEFT(Delformaal[[#This Row],[Delformålsnr.]],1)</f>
        <v/>
      </c>
      <c r="D100" s="35" t="e">
        <f>VLOOKUP(Delformaal[[#This Row],[Delformålsnr.]],Delformål!$A$1:$B$5000,2,FALSE)</f>
        <v>#N/A</v>
      </c>
      <c r="E100" s="43"/>
      <c r="F100" s="44"/>
      <c r="G100" s="44"/>
      <c r="H100" s="45"/>
      <c r="I100" s="35">
        <f t="shared" si="2"/>
        <v>0</v>
      </c>
      <c r="J100" s="46"/>
      <c r="K100" s="47"/>
      <c r="L100" s="77"/>
      <c r="M100" s="78"/>
    </row>
    <row r="101" spans="1:13" x14ac:dyDescent="0.25">
      <c r="A101" s="35" t="str">
        <f>Info!$B$15</f>
        <v>Blank - udfyld på "Info"-fanen</v>
      </c>
      <c r="B101" s="42"/>
      <c r="C101" s="64" t="str">
        <f>LEFT(Delformaal[[#This Row],[Delformålsnr.]],1)</f>
        <v/>
      </c>
      <c r="D101" s="35" t="e">
        <f>VLOOKUP(Delformaal[[#This Row],[Delformålsnr.]],Delformål!$A$1:$B$5000,2,FALSE)</f>
        <v>#N/A</v>
      </c>
      <c r="E101" s="43"/>
      <c r="F101" s="44"/>
      <c r="G101" s="44"/>
      <c r="H101" s="45"/>
      <c r="I101" s="35">
        <f t="shared" si="2"/>
        <v>0</v>
      </c>
      <c r="J101" s="46"/>
      <c r="K101" s="47"/>
      <c r="L101" s="77"/>
      <c r="M101" s="78"/>
    </row>
    <row r="102" spans="1:13" x14ac:dyDescent="0.25">
      <c r="A102" s="35" t="str">
        <f>Info!$B$15</f>
        <v>Blank - udfyld på "Info"-fanen</v>
      </c>
      <c r="B102" s="42"/>
      <c r="C102" s="64" t="str">
        <f>LEFT(Delformaal[[#This Row],[Delformålsnr.]],1)</f>
        <v/>
      </c>
      <c r="D102" s="35" t="e">
        <f>VLOOKUP(Delformaal[[#This Row],[Delformålsnr.]],Delformål!$A$1:$B$5000,2,FALSE)</f>
        <v>#N/A</v>
      </c>
      <c r="E102" s="43"/>
      <c r="F102" s="44"/>
      <c r="G102" s="44"/>
      <c r="H102" s="45"/>
      <c r="I102" s="35">
        <f t="shared" si="2"/>
        <v>0</v>
      </c>
      <c r="J102" s="46"/>
      <c r="K102" s="47"/>
      <c r="L102" s="77"/>
      <c r="M102" s="78"/>
    </row>
    <row r="103" spans="1:13" x14ac:dyDescent="0.25">
      <c r="A103" s="35" t="str">
        <f>Info!$B$15</f>
        <v>Blank - udfyld på "Info"-fanen</v>
      </c>
      <c r="B103" s="42"/>
      <c r="C103" s="64" t="str">
        <f>LEFT(Delformaal[[#This Row],[Delformålsnr.]],1)</f>
        <v/>
      </c>
      <c r="D103" s="35" t="e">
        <f>VLOOKUP(Delformaal[[#This Row],[Delformålsnr.]],Delformål!$A$1:$B$5000,2,FALSE)</f>
        <v>#N/A</v>
      </c>
      <c r="E103" s="43"/>
      <c r="F103" s="44"/>
      <c r="G103" s="44"/>
      <c r="H103" s="45"/>
      <c r="I103" s="35">
        <f t="shared" si="2"/>
        <v>0</v>
      </c>
      <c r="J103" s="46"/>
      <c r="K103" s="47"/>
      <c r="L103" s="77"/>
      <c r="M103" s="78"/>
    </row>
    <row r="104" spans="1:13" x14ac:dyDescent="0.25">
      <c r="A104" s="35" t="str">
        <f>Info!$B$15</f>
        <v>Blank - udfyld på "Info"-fanen</v>
      </c>
      <c r="B104" s="42"/>
      <c r="C104" s="64" t="str">
        <f>LEFT(Delformaal[[#This Row],[Delformålsnr.]],1)</f>
        <v/>
      </c>
      <c r="D104" s="35" t="e">
        <f>VLOOKUP(Delformaal[[#This Row],[Delformålsnr.]],Delformål!$A$1:$B$5000,2,FALSE)</f>
        <v>#N/A</v>
      </c>
      <c r="E104" s="43"/>
      <c r="F104" s="44"/>
      <c r="G104" s="44"/>
      <c r="H104" s="45"/>
      <c r="I104" s="35">
        <f t="shared" si="2"/>
        <v>0</v>
      </c>
      <c r="J104" s="46"/>
      <c r="K104" s="47"/>
      <c r="L104" s="77"/>
      <c r="M104" s="78"/>
    </row>
    <row r="105" spans="1:13" x14ac:dyDescent="0.25">
      <c r="A105" s="35" t="str">
        <f>Info!$B$15</f>
        <v>Blank - udfyld på "Info"-fanen</v>
      </c>
      <c r="B105" s="42"/>
      <c r="C105" s="64" t="str">
        <f>LEFT(Delformaal[[#This Row],[Delformålsnr.]],1)</f>
        <v/>
      </c>
      <c r="D105" s="35" t="e">
        <f>VLOOKUP(Delformaal[[#This Row],[Delformålsnr.]],Delformål!$A$1:$B$5000,2,FALSE)</f>
        <v>#N/A</v>
      </c>
      <c r="E105" s="43"/>
      <c r="F105" s="44"/>
      <c r="G105" s="44"/>
      <c r="H105" s="45"/>
      <c r="I105" s="35">
        <f t="shared" si="2"/>
        <v>0</v>
      </c>
      <c r="J105" s="46"/>
      <c r="K105" s="47"/>
      <c r="L105" s="77"/>
      <c r="M105" s="78"/>
    </row>
    <row r="106" spans="1:13" x14ac:dyDescent="0.25">
      <c r="A106" s="35" t="str">
        <f>Info!$B$15</f>
        <v>Blank - udfyld på "Info"-fanen</v>
      </c>
      <c r="B106" s="42"/>
      <c r="C106" s="64" t="str">
        <f>LEFT(Delformaal[[#This Row],[Delformålsnr.]],1)</f>
        <v/>
      </c>
      <c r="D106" s="35" t="e">
        <f>VLOOKUP(Delformaal[[#This Row],[Delformålsnr.]],Delformål!$A$1:$B$5000,2,FALSE)</f>
        <v>#N/A</v>
      </c>
      <c r="E106" s="43"/>
      <c r="F106" s="44"/>
      <c r="G106" s="44"/>
      <c r="H106" s="45"/>
      <c r="I106" s="35">
        <f t="shared" si="2"/>
        <v>0</v>
      </c>
      <c r="J106" s="46"/>
      <c r="K106" s="47"/>
      <c r="L106" s="77"/>
      <c r="M106" s="78"/>
    </row>
    <row r="107" spans="1:13" x14ac:dyDescent="0.25">
      <c r="A107" s="35" t="str">
        <f>Info!$B$15</f>
        <v>Blank - udfyld på "Info"-fanen</v>
      </c>
      <c r="B107" s="42"/>
      <c r="C107" s="64" t="str">
        <f>LEFT(Delformaal[[#This Row],[Delformålsnr.]],1)</f>
        <v/>
      </c>
      <c r="D107" s="35" t="e">
        <f>VLOOKUP(Delformaal[[#This Row],[Delformålsnr.]],Delformål!$A$1:$B$5000,2,FALSE)</f>
        <v>#N/A</v>
      </c>
      <c r="E107" s="46"/>
      <c r="F107" s="47"/>
      <c r="G107" s="47"/>
      <c r="H107" s="48"/>
      <c r="I107" s="35">
        <f t="shared" si="2"/>
        <v>0</v>
      </c>
      <c r="J107" s="46"/>
      <c r="K107" s="47"/>
      <c r="L107" s="77"/>
      <c r="M107" s="78"/>
    </row>
    <row r="108" spans="1:13" x14ac:dyDescent="0.25">
      <c r="A108" s="35" t="str">
        <f>Info!$B$15</f>
        <v>Blank - udfyld på "Info"-fanen</v>
      </c>
      <c r="B108" s="42"/>
      <c r="C108" s="64" t="str">
        <f>LEFT(Delformaal[[#This Row],[Delformålsnr.]],1)</f>
        <v/>
      </c>
      <c r="D108" s="35" t="e">
        <f>VLOOKUP(Delformaal[[#This Row],[Delformålsnr.]],Delformål!$A$1:$B$5000,2,FALSE)</f>
        <v>#N/A</v>
      </c>
      <c r="E108" s="46"/>
      <c r="F108" s="47"/>
      <c r="G108" s="47"/>
      <c r="H108" s="48"/>
      <c r="I108" s="35">
        <f t="shared" si="2"/>
        <v>0</v>
      </c>
      <c r="J108" s="46"/>
      <c r="K108" s="47"/>
      <c r="L108" s="77"/>
      <c r="M108" s="78"/>
    </row>
    <row r="109" spans="1:13" x14ac:dyDescent="0.25">
      <c r="A109" s="35" t="str">
        <f>Info!$B$15</f>
        <v>Blank - udfyld på "Info"-fanen</v>
      </c>
      <c r="B109" s="42"/>
      <c r="C109" s="64" t="str">
        <f>LEFT(Delformaal[[#This Row],[Delformålsnr.]],1)</f>
        <v/>
      </c>
      <c r="D109" s="35" t="e">
        <f>VLOOKUP(Delformaal[[#This Row],[Delformålsnr.]],Delformål!$A$1:$B$5000,2,FALSE)</f>
        <v>#N/A</v>
      </c>
      <c r="E109" s="46"/>
      <c r="F109" s="47"/>
      <c r="G109" s="47"/>
      <c r="H109" s="48"/>
      <c r="I109" s="35">
        <f t="shared" si="2"/>
        <v>0</v>
      </c>
      <c r="J109" s="46"/>
      <c r="K109" s="47"/>
      <c r="L109" s="77"/>
      <c r="M109" s="78"/>
    </row>
    <row r="110" spans="1:13" x14ac:dyDescent="0.25">
      <c r="A110" s="35" t="str">
        <f>Info!$B$15</f>
        <v>Blank - udfyld på "Info"-fanen</v>
      </c>
      <c r="B110" s="42"/>
      <c r="C110" s="64" t="str">
        <f>LEFT(Delformaal[[#This Row],[Delformålsnr.]],1)</f>
        <v/>
      </c>
      <c r="D110" s="35" t="e">
        <f>VLOOKUP(Delformaal[[#This Row],[Delformålsnr.]],Delformål!$A$1:$B$5000,2,FALSE)</f>
        <v>#N/A</v>
      </c>
      <c r="E110" s="46"/>
      <c r="F110" s="47"/>
      <c r="G110" s="47"/>
      <c r="H110" s="48"/>
      <c r="I110" s="35">
        <f t="shared" si="2"/>
        <v>0</v>
      </c>
      <c r="J110" s="46"/>
      <c r="K110" s="47"/>
      <c r="L110" s="77"/>
      <c r="M110" s="78"/>
    </row>
    <row r="111" spans="1:13" x14ac:dyDescent="0.25">
      <c r="A111" s="35" t="str">
        <f>Info!$B$15</f>
        <v>Blank - udfyld på "Info"-fanen</v>
      </c>
      <c r="B111" s="42"/>
      <c r="C111" s="64" t="str">
        <f>LEFT(Delformaal[[#This Row],[Delformålsnr.]],1)</f>
        <v/>
      </c>
      <c r="D111" s="35" t="e">
        <f>VLOOKUP(Delformaal[[#This Row],[Delformålsnr.]],Delformål!$A$1:$B$5000,2,FALSE)</f>
        <v>#N/A</v>
      </c>
      <c r="E111" s="46"/>
      <c r="F111" s="47"/>
      <c r="G111" s="47"/>
      <c r="H111" s="48"/>
      <c r="I111" s="35">
        <f t="shared" si="2"/>
        <v>0</v>
      </c>
      <c r="J111" s="46"/>
      <c r="K111" s="47"/>
      <c r="L111" s="77"/>
      <c r="M111" s="78"/>
    </row>
    <row r="112" spans="1:13" x14ac:dyDescent="0.25">
      <c r="A112" s="35" t="str">
        <f>Info!$B$15</f>
        <v>Blank - udfyld på "Info"-fanen</v>
      </c>
      <c r="B112" s="42"/>
      <c r="C112" s="64" t="str">
        <f>LEFT(Delformaal[[#This Row],[Delformålsnr.]],1)</f>
        <v/>
      </c>
      <c r="D112" s="35" t="e">
        <f>VLOOKUP(Delformaal[[#This Row],[Delformålsnr.]],Delformål!$A$1:$B$5000,2,FALSE)</f>
        <v>#N/A</v>
      </c>
      <c r="E112" s="46"/>
      <c r="F112" s="47"/>
      <c r="G112" s="47"/>
      <c r="H112" s="48"/>
      <c r="I112" s="35">
        <f t="shared" ref="I112:I175" si="3">E112+F112+G112+H112</f>
        <v>0</v>
      </c>
      <c r="J112" s="46"/>
      <c r="K112" s="47"/>
      <c r="L112" s="77"/>
      <c r="M112" s="78"/>
    </row>
    <row r="113" spans="1:13" x14ac:dyDescent="0.25">
      <c r="A113" s="35" t="str">
        <f>Info!$B$15</f>
        <v>Blank - udfyld på "Info"-fanen</v>
      </c>
      <c r="B113" s="42"/>
      <c r="C113" s="64" t="str">
        <f>LEFT(Delformaal[[#This Row],[Delformålsnr.]],1)</f>
        <v/>
      </c>
      <c r="D113" s="35" t="e">
        <f>VLOOKUP(Delformaal[[#This Row],[Delformålsnr.]],Delformål!$A$1:$B$5000,2,FALSE)</f>
        <v>#N/A</v>
      </c>
      <c r="E113" s="46"/>
      <c r="F113" s="47"/>
      <c r="G113" s="47"/>
      <c r="H113" s="48"/>
      <c r="I113" s="35">
        <f t="shared" si="3"/>
        <v>0</v>
      </c>
      <c r="J113" s="46"/>
      <c r="K113" s="47"/>
      <c r="L113" s="77"/>
      <c r="M113" s="78"/>
    </row>
    <row r="114" spans="1:13" x14ac:dyDescent="0.25">
      <c r="A114" s="35" t="str">
        <f>Info!$B$15</f>
        <v>Blank - udfyld på "Info"-fanen</v>
      </c>
      <c r="B114" s="42"/>
      <c r="C114" s="64" t="str">
        <f>LEFT(Delformaal[[#This Row],[Delformålsnr.]],1)</f>
        <v/>
      </c>
      <c r="D114" s="35" t="e">
        <f>VLOOKUP(Delformaal[[#This Row],[Delformålsnr.]],Delformål!$A$1:$B$5000,2,FALSE)</f>
        <v>#N/A</v>
      </c>
      <c r="E114" s="46"/>
      <c r="F114" s="47"/>
      <c r="G114" s="47"/>
      <c r="H114" s="48"/>
      <c r="I114" s="35">
        <f t="shared" si="3"/>
        <v>0</v>
      </c>
      <c r="J114" s="46"/>
      <c r="K114" s="47"/>
      <c r="L114" s="77"/>
      <c r="M114" s="78"/>
    </row>
    <row r="115" spans="1:13" x14ac:dyDescent="0.25">
      <c r="A115" s="35" t="str">
        <f>Info!$B$15</f>
        <v>Blank - udfyld på "Info"-fanen</v>
      </c>
      <c r="B115" s="42"/>
      <c r="C115" s="64" t="str">
        <f>LEFT(Delformaal[[#This Row],[Delformålsnr.]],1)</f>
        <v/>
      </c>
      <c r="D115" s="35" t="e">
        <f>VLOOKUP(Delformaal[[#This Row],[Delformålsnr.]],Delformål!$A$1:$B$5000,2,FALSE)</f>
        <v>#N/A</v>
      </c>
      <c r="E115" s="46"/>
      <c r="F115" s="47"/>
      <c r="G115" s="47"/>
      <c r="H115" s="48"/>
      <c r="I115" s="35">
        <f t="shared" si="3"/>
        <v>0</v>
      </c>
      <c r="J115" s="46"/>
      <c r="K115" s="47"/>
      <c r="L115" s="77"/>
      <c r="M115" s="78"/>
    </row>
    <row r="116" spans="1:13" x14ac:dyDescent="0.25">
      <c r="A116" s="35" t="str">
        <f>Info!$B$15</f>
        <v>Blank - udfyld på "Info"-fanen</v>
      </c>
      <c r="B116" s="42"/>
      <c r="C116" s="64" t="str">
        <f>LEFT(Delformaal[[#This Row],[Delformålsnr.]],1)</f>
        <v/>
      </c>
      <c r="D116" s="35" t="e">
        <f>VLOOKUP(Delformaal[[#This Row],[Delformålsnr.]],Delformål!$A$1:$B$5000,2,FALSE)</f>
        <v>#N/A</v>
      </c>
      <c r="E116" s="46"/>
      <c r="F116" s="47"/>
      <c r="G116" s="47"/>
      <c r="H116" s="48"/>
      <c r="I116" s="35">
        <f t="shared" si="3"/>
        <v>0</v>
      </c>
      <c r="J116" s="46"/>
      <c r="K116" s="47"/>
      <c r="L116" s="77"/>
      <c r="M116" s="78"/>
    </row>
    <row r="117" spans="1:13" x14ac:dyDescent="0.25">
      <c r="A117" s="35" t="str">
        <f>Info!$B$15</f>
        <v>Blank - udfyld på "Info"-fanen</v>
      </c>
      <c r="B117" s="42"/>
      <c r="C117" s="64" t="str">
        <f>LEFT(Delformaal[[#This Row],[Delformålsnr.]],1)</f>
        <v/>
      </c>
      <c r="D117" s="35" t="e">
        <f>VLOOKUP(Delformaal[[#This Row],[Delformålsnr.]],Delformål!$A$1:$B$5000,2,FALSE)</f>
        <v>#N/A</v>
      </c>
      <c r="E117" s="46"/>
      <c r="F117" s="47"/>
      <c r="G117" s="47"/>
      <c r="H117" s="48"/>
      <c r="I117" s="35">
        <f t="shared" si="3"/>
        <v>0</v>
      </c>
      <c r="J117" s="46"/>
      <c r="K117" s="47"/>
      <c r="L117" s="77"/>
      <c r="M117" s="78"/>
    </row>
    <row r="118" spans="1:13" x14ac:dyDescent="0.25">
      <c r="A118" s="35" t="str">
        <f>Info!$B$15</f>
        <v>Blank - udfyld på "Info"-fanen</v>
      </c>
      <c r="B118" s="42"/>
      <c r="C118" s="64" t="str">
        <f>LEFT(Delformaal[[#This Row],[Delformålsnr.]],1)</f>
        <v/>
      </c>
      <c r="D118" s="35" t="e">
        <f>VLOOKUP(Delformaal[[#This Row],[Delformålsnr.]],Delformål!$A$1:$B$5000,2,FALSE)</f>
        <v>#N/A</v>
      </c>
      <c r="E118" s="46"/>
      <c r="F118" s="47"/>
      <c r="G118" s="47"/>
      <c r="H118" s="48"/>
      <c r="I118" s="35">
        <f t="shared" si="3"/>
        <v>0</v>
      </c>
      <c r="J118" s="46"/>
      <c r="K118" s="47"/>
      <c r="L118" s="77"/>
      <c r="M118" s="78"/>
    </row>
    <row r="119" spans="1:13" x14ac:dyDescent="0.25">
      <c r="A119" s="35" t="str">
        <f>Info!$B$15</f>
        <v>Blank - udfyld på "Info"-fanen</v>
      </c>
      <c r="B119" s="42"/>
      <c r="C119" s="64" t="str">
        <f>LEFT(Delformaal[[#This Row],[Delformålsnr.]],1)</f>
        <v/>
      </c>
      <c r="D119" s="35" t="e">
        <f>VLOOKUP(Delformaal[[#This Row],[Delformålsnr.]],Delformål!$A$1:$B$5000,2,FALSE)</f>
        <v>#N/A</v>
      </c>
      <c r="E119" s="46"/>
      <c r="F119" s="47"/>
      <c r="G119" s="47"/>
      <c r="H119" s="48"/>
      <c r="I119" s="35">
        <f t="shared" si="3"/>
        <v>0</v>
      </c>
      <c r="J119" s="46"/>
      <c r="K119" s="47"/>
      <c r="L119" s="77"/>
      <c r="M119" s="78"/>
    </row>
    <row r="120" spans="1:13" x14ac:dyDescent="0.25">
      <c r="A120" s="35" t="str">
        <f>Info!$B$15</f>
        <v>Blank - udfyld på "Info"-fanen</v>
      </c>
      <c r="B120" s="42"/>
      <c r="C120" s="64" t="str">
        <f>LEFT(Delformaal[[#This Row],[Delformålsnr.]],1)</f>
        <v/>
      </c>
      <c r="D120" s="35" t="e">
        <f>VLOOKUP(Delformaal[[#This Row],[Delformålsnr.]],Delformål!$A$1:$B$5000,2,FALSE)</f>
        <v>#N/A</v>
      </c>
      <c r="E120" s="46"/>
      <c r="F120" s="47"/>
      <c r="G120" s="47"/>
      <c r="H120" s="48"/>
      <c r="I120" s="35">
        <f t="shared" si="3"/>
        <v>0</v>
      </c>
      <c r="J120" s="46"/>
      <c r="K120" s="47"/>
      <c r="L120" s="77"/>
      <c r="M120" s="78"/>
    </row>
    <row r="121" spans="1:13" x14ac:dyDescent="0.25">
      <c r="A121" s="35" t="str">
        <f>Info!$B$15</f>
        <v>Blank - udfyld på "Info"-fanen</v>
      </c>
      <c r="B121" s="42"/>
      <c r="C121" s="64" t="str">
        <f>LEFT(Delformaal[[#This Row],[Delformålsnr.]],1)</f>
        <v/>
      </c>
      <c r="D121" s="35" t="e">
        <f>VLOOKUP(Delformaal[[#This Row],[Delformålsnr.]],Delformål!$A$1:$B$5000,2,FALSE)</f>
        <v>#N/A</v>
      </c>
      <c r="E121" s="46"/>
      <c r="F121" s="47"/>
      <c r="G121" s="47"/>
      <c r="H121" s="48"/>
      <c r="I121" s="35">
        <f t="shared" si="3"/>
        <v>0</v>
      </c>
      <c r="J121" s="46"/>
      <c r="K121" s="47"/>
      <c r="L121" s="77"/>
      <c r="M121" s="78"/>
    </row>
    <row r="122" spans="1:13" x14ac:dyDescent="0.25">
      <c r="A122" s="35" t="str">
        <f>Info!$B$15</f>
        <v>Blank - udfyld på "Info"-fanen</v>
      </c>
      <c r="B122" s="42"/>
      <c r="C122" s="64" t="str">
        <f>LEFT(Delformaal[[#This Row],[Delformålsnr.]],1)</f>
        <v/>
      </c>
      <c r="D122" s="35" t="e">
        <f>VLOOKUP(Delformaal[[#This Row],[Delformålsnr.]],Delformål!$A$1:$B$5000,2,FALSE)</f>
        <v>#N/A</v>
      </c>
      <c r="E122" s="46"/>
      <c r="F122" s="47"/>
      <c r="G122" s="47"/>
      <c r="H122" s="48"/>
      <c r="I122" s="35">
        <f t="shared" si="3"/>
        <v>0</v>
      </c>
      <c r="J122" s="46"/>
      <c r="K122" s="47"/>
      <c r="L122" s="77"/>
      <c r="M122" s="78"/>
    </row>
    <row r="123" spans="1:13" x14ac:dyDescent="0.25">
      <c r="A123" s="35" t="str">
        <f>Info!$B$15</f>
        <v>Blank - udfyld på "Info"-fanen</v>
      </c>
      <c r="B123" s="42"/>
      <c r="C123" s="64" t="str">
        <f>LEFT(Delformaal[[#This Row],[Delformålsnr.]],1)</f>
        <v/>
      </c>
      <c r="D123" s="35" t="e">
        <f>VLOOKUP(Delformaal[[#This Row],[Delformålsnr.]],Delformål!$A$1:$B$5000,2,FALSE)</f>
        <v>#N/A</v>
      </c>
      <c r="E123" s="46"/>
      <c r="F123" s="47"/>
      <c r="G123" s="47"/>
      <c r="H123" s="48"/>
      <c r="I123" s="35">
        <f t="shared" si="3"/>
        <v>0</v>
      </c>
      <c r="J123" s="46"/>
      <c r="K123" s="47"/>
      <c r="L123" s="77"/>
      <c r="M123" s="78"/>
    </row>
    <row r="124" spans="1:13" x14ac:dyDescent="0.25">
      <c r="A124" s="35" t="str">
        <f>Info!$B$15</f>
        <v>Blank - udfyld på "Info"-fanen</v>
      </c>
      <c r="B124" s="42"/>
      <c r="C124" s="64" t="str">
        <f>LEFT(Delformaal[[#This Row],[Delformålsnr.]],1)</f>
        <v/>
      </c>
      <c r="D124" s="35" t="e">
        <f>VLOOKUP(Delformaal[[#This Row],[Delformålsnr.]],Delformål!$A$1:$B$5000,2,FALSE)</f>
        <v>#N/A</v>
      </c>
      <c r="E124" s="46"/>
      <c r="F124" s="47"/>
      <c r="G124" s="47"/>
      <c r="H124" s="48"/>
      <c r="I124" s="35">
        <f t="shared" si="3"/>
        <v>0</v>
      </c>
      <c r="J124" s="46"/>
      <c r="K124" s="47"/>
      <c r="L124" s="77"/>
      <c r="M124" s="78"/>
    </row>
    <row r="125" spans="1:13" x14ac:dyDescent="0.25">
      <c r="A125" s="35" t="str">
        <f>Info!$B$15</f>
        <v>Blank - udfyld på "Info"-fanen</v>
      </c>
      <c r="B125" s="42"/>
      <c r="C125" s="64" t="str">
        <f>LEFT(Delformaal[[#This Row],[Delformålsnr.]],1)</f>
        <v/>
      </c>
      <c r="D125" s="35" t="e">
        <f>VLOOKUP(Delformaal[[#This Row],[Delformålsnr.]],Delformål!$A$1:$B$5000,2,FALSE)</f>
        <v>#N/A</v>
      </c>
      <c r="E125" s="46"/>
      <c r="F125" s="47"/>
      <c r="G125" s="47"/>
      <c r="H125" s="48"/>
      <c r="I125" s="35">
        <f t="shared" si="3"/>
        <v>0</v>
      </c>
      <c r="J125" s="46"/>
      <c r="K125" s="47"/>
      <c r="L125" s="77"/>
      <c r="M125" s="78"/>
    </row>
    <row r="126" spans="1:13" x14ac:dyDescent="0.25">
      <c r="A126" s="35" t="str">
        <f>Info!$B$15</f>
        <v>Blank - udfyld på "Info"-fanen</v>
      </c>
      <c r="B126" s="42"/>
      <c r="C126" s="64" t="str">
        <f>LEFT(Delformaal[[#This Row],[Delformålsnr.]],1)</f>
        <v/>
      </c>
      <c r="D126" s="35" t="e">
        <f>VLOOKUP(Delformaal[[#This Row],[Delformålsnr.]],Delformål!$A$1:$B$5000,2,FALSE)</f>
        <v>#N/A</v>
      </c>
      <c r="E126" s="46"/>
      <c r="F126" s="47"/>
      <c r="G126" s="47"/>
      <c r="H126" s="48"/>
      <c r="I126" s="35">
        <f t="shared" si="3"/>
        <v>0</v>
      </c>
      <c r="J126" s="46"/>
      <c r="K126" s="47"/>
      <c r="L126" s="77"/>
      <c r="M126" s="78"/>
    </row>
    <row r="127" spans="1:13" x14ac:dyDescent="0.25">
      <c r="A127" s="35" t="str">
        <f>Info!$B$15</f>
        <v>Blank - udfyld på "Info"-fanen</v>
      </c>
      <c r="B127" s="42"/>
      <c r="C127" s="64" t="str">
        <f>LEFT(Delformaal[[#This Row],[Delformålsnr.]],1)</f>
        <v/>
      </c>
      <c r="D127" s="35" t="e">
        <f>VLOOKUP(Delformaal[[#This Row],[Delformålsnr.]],Delformål!$A$1:$B$5000,2,FALSE)</f>
        <v>#N/A</v>
      </c>
      <c r="E127" s="46"/>
      <c r="F127" s="47"/>
      <c r="G127" s="47"/>
      <c r="H127" s="48"/>
      <c r="I127" s="35">
        <f t="shared" si="3"/>
        <v>0</v>
      </c>
      <c r="J127" s="46"/>
      <c r="K127" s="47"/>
      <c r="L127" s="77"/>
      <c r="M127" s="78"/>
    </row>
    <row r="128" spans="1:13" x14ac:dyDescent="0.25">
      <c r="A128" s="35" t="str">
        <f>Info!$B$15</f>
        <v>Blank - udfyld på "Info"-fanen</v>
      </c>
      <c r="B128" s="42"/>
      <c r="C128" s="64" t="str">
        <f>LEFT(Delformaal[[#This Row],[Delformålsnr.]],1)</f>
        <v/>
      </c>
      <c r="D128" s="35" t="e">
        <f>VLOOKUP(Delformaal[[#This Row],[Delformålsnr.]],Delformål!$A$1:$B$5000,2,FALSE)</f>
        <v>#N/A</v>
      </c>
      <c r="E128" s="46"/>
      <c r="F128" s="47"/>
      <c r="G128" s="47"/>
      <c r="H128" s="48"/>
      <c r="I128" s="35">
        <f t="shared" si="3"/>
        <v>0</v>
      </c>
      <c r="J128" s="46"/>
      <c r="K128" s="47"/>
      <c r="L128" s="77"/>
      <c r="M128" s="78"/>
    </row>
    <row r="129" spans="1:13" x14ac:dyDescent="0.25">
      <c r="A129" s="35" t="str">
        <f>Info!$B$15</f>
        <v>Blank - udfyld på "Info"-fanen</v>
      </c>
      <c r="B129" s="42"/>
      <c r="C129" s="64" t="str">
        <f>LEFT(Delformaal[[#This Row],[Delformålsnr.]],1)</f>
        <v/>
      </c>
      <c r="D129" s="35" t="e">
        <f>VLOOKUP(Delformaal[[#This Row],[Delformålsnr.]],Delformål!$A$1:$B$5000,2,FALSE)</f>
        <v>#N/A</v>
      </c>
      <c r="E129" s="46"/>
      <c r="F129" s="47"/>
      <c r="G129" s="47"/>
      <c r="H129" s="48"/>
      <c r="I129" s="35">
        <f t="shared" si="3"/>
        <v>0</v>
      </c>
      <c r="J129" s="46"/>
      <c r="K129" s="47"/>
      <c r="L129" s="77"/>
      <c r="M129" s="78"/>
    </row>
    <row r="130" spans="1:13" x14ac:dyDescent="0.25">
      <c r="A130" s="35" t="str">
        <f>Info!$B$15</f>
        <v>Blank - udfyld på "Info"-fanen</v>
      </c>
      <c r="B130" s="42"/>
      <c r="C130" s="64" t="str">
        <f>LEFT(Delformaal[[#This Row],[Delformålsnr.]],1)</f>
        <v/>
      </c>
      <c r="D130" s="35" t="e">
        <f>VLOOKUP(Delformaal[[#This Row],[Delformålsnr.]],Delformål!$A$1:$B$5000,2,FALSE)</f>
        <v>#N/A</v>
      </c>
      <c r="E130" s="46"/>
      <c r="F130" s="47"/>
      <c r="G130" s="47"/>
      <c r="H130" s="48"/>
      <c r="I130" s="35">
        <f t="shared" si="3"/>
        <v>0</v>
      </c>
      <c r="J130" s="46"/>
      <c r="K130" s="47"/>
      <c r="L130" s="77"/>
      <c r="M130" s="78"/>
    </row>
    <row r="131" spans="1:13" x14ac:dyDescent="0.25">
      <c r="A131" s="35" t="str">
        <f>Info!$B$15</f>
        <v>Blank - udfyld på "Info"-fanen</v>
      </c>
      <c r="B131" s="42"/>
      <c r="C131" s="64" t="str">
        <f>LEFT(Delformaal[[#This Row],[Delformålsnr.]],1)</f>
        <v/>
      </c>
      <c r="D131" s="35" t="e">
        <f>VLOOKUP(Delformaal[[#This Row],[Delformålsnr.]],Delformål!$A$1:$B$5000,2,FALSE)</f>
        <v>#N/A</v>
      </c>
      <c r="E131" s="46"/>
      <c r="F131" s="47"/>
      <c r="G131" s="47"/>
      <c r="H131" s="48"/>
      <c r="I131" s="35">
        <f t="shared" si="3"/>
        <v>0</v>
      </c>
      <c r="J131" s="46"/>
      <c r="K131" s="47"/>
      <c r="L131" s="77"/>
      <c r="M131" s="78"/>
    </row>
    <row r="132" spans="1:13" x14ac:dyDescent="0.25">
      <c r="A132" s="35" t="str">
        <f>Info!$B$15</f>
        <v>Blank - udfyld på "Info"-fanen</v>
      </c>
      <c r="B132" s="42"/>
      <c r="C132" s="64" t="str">
        <f>LEFT(Delformaal[[#This Row],[Delformålsnr.]],1)</f>
        <v/>
      </c>
      <c r="D132" s="35" t="e">
        <f>VLOOKUP(Delformaal[[#This Row],[Delformålsnr.]],Delformål!$A$1:$B$5000,2,FALSE)</f>
        <v>#N/A</v>
      </c>
      <c r="E132" s="46"/>
      <c r="F132" s="47"/>
      <c r="G132" s="47"/>
      <c r="H132" s="48"/>
      <c r="I132" s="35">
        <f t="shared" si="3"/>
        <v>0</v>
      </c>
      <c r="J132" s="46"/>
      <c r="K132" s="47"/>
      <c r="L132" s="77"/>
      <c r="M132" s="78"/>
    </row>
    <row r="133" spans="1:13" x14ac:dyDescent="0.25">
      <c r="A133" s="35" t="str">
        <f>Info!$B$15</f>
        <v>Blank - udfyld på "Info"-fanen</v>
      </c>
      <c r="B133" s="42"/>
      <c r="C133" s="64" t="str">
        <f>LEFT(Delformaal[[#This Row],[Delformålsnr.]],1)</f>
        <v/>
      </c>
      <c r="D133" s="35" t="e">
        <f>VLOOKUP(Delformaal[[#This Row],[Delformålsnr.]],Delformål!$A$1:$B$5000,2,FALSE)</f>
        <v>#N/A</v>
      </c>
      <c r="E133" s="46"/>
      <c r="F133" s="47"/>
      <c r="G133" s="47"/>
      <c r="H133" s="48"/>
      <c r="I133" s="35">
        <f t="shared" si="3"/>
        <v>0</v>
      </c>
      <c r="J133" s="46"/>
      <c r="K133" s="47"/>
      <c r="L133" s="77"/>
      <c r="M133" s="78"/>
    </row>
    <row r="134" spans="1:13" x14ac:dyDescent="0.25">
      <c r="A134" s="35" t="str">
        <f>Info!$B$15</f>
        <v>Blank - udfyld på "Info"-fanen</v>
      </c>
      <c r="B134" s="42"/>
      <c r="C134" s="64" t="str">
        <f>LEFT(Delformaal[[#This Row],[Delformålsnr.]],1)</f>
        <v/>
      </c>
      <c r="D134" s="35" t="e">
        <f>VLOOKUP(Delformaal[[#This Row],[Delformålsnr.]],Delformål!$A$1:$B$5000,2,FALSE)</f>
        <v>#N/A</v>
      </c>
      <c r="E134" s="46"/>
      <c r="F134" s="47"/>
      <c r="G134" s="47"/>
      <c r="H134" s="48"/>
      <c r="I134" s="35">
        <f t="shared" si="3"/>
        <v>0</v>
      </c>
      <c r="J134" s="46"/>
      <c r="K134" s="47"/>
      <c r="L134" s="77"/>
      <c r="M134" s="78"/>
    </row>
    <row r="135" spans="1:13" x14ac:dyDescent="0.25">
      <c r="A135" s="35" t="str">
        <f>Info!$B$15</f>
        <v>Blank - udfyld på "Info"-fanen</v>
      </c>
      <c r="B135" s="42"/>
      <c r="C135" s="64" t="str">
        <f>LEFT(Delformaal[[#This Row],[Delformålsnr.]],1)</f>
        <v/>
      </c>
      <c r="D135" s="35" t="e">
        <f>VLOOKUP(Delformaal[[#This Row],[Delformålsnr.]],Delformål!$A$1:$B$5000,2,FALSE)</f>
        <v>#N/A</v>
      </c>
      <c r="E135" s="46"/>
      <c r="F135" s="47"/>
      <c r="G135" s="47"/>
      <c r="H135" s="48"/>
      <c r="I135" s="35">
        <f t="shared" si="3"/>
        <v>0</v>
      </c>
      <c r="J135" s="46"/>
      <c r="K135" s="47"/>
      <c r="L135" s="77"/>
      <c r="M135" s="78"/>
    </row>
    <row r="136" spans="1:13" x14ac:dyDescent="0.25">
      <c r="A136" s="35" t="str">
        <f>Info!$B$15</f>
        <v>Blank - udfyld på "Info"-fanen</v>
      </c>
      <c r="B136" s="42"/>
      <c r="C136" s="64" t="str">
        <f>LEFT(Delformaal[[#This Row],[Delformålsnr.]],1)</f>
        <v/>
      </c>
      <c r="D136" s="35" t="e">
        <f>VLOOKUP(Delformaal[[#This Row],[Delformålsnr.]],Delformål!$A$1:$B$5000,2,FALSE)</f>
        <v>#N/A</v>
      </c>
      <c r="E136" s="46"/>
      <c r="F136" s="47"/>
      <c r="G136" s="47"/>
      <c r="H136" s="48"/>
      <c r="I136" s="35">
        <f t="shared" si="3"/>
        <v>0</v>
      </c>
      <c r="J136" s="46"/>
      <c r="K136" s="47"/>
      <c r="L136" s="77"/>
      <c r="M136" s="78"/>
    </row>
    <row r="137" spans="1:13" x14ac:dyDescent="0.25">
      <c r="A137" s="35" t="str">
        <f>Info!$B$15</f>
        <v>Blank - udfyld på "Info"-fanen</v>
      </c>
      <c r="B137" s="42"/>
      <c r="C137" s="64" t="str">
        <f>LEFT(Delformaal[[#This Row],[Delformålsnr.]],1)</f>
        <v/>
      </c>
      <c r="D137" s="35" t="e">
        <f>VLOOKUP(Delformaal[[#This Row],[Delformålsnr.]],Delformål!$A$1:$B$5000,2,FALSE)</f>
        <v>#N/A</v>
      </c>
      <c r="E137" s="46"/>
      <c r="F137" s="47"/>
      <c r="G137" s="47"/>
      <c r="H137" s="48"/>
      <c r="I137" s="35">
        <f t="shared" si="3"/>
        <v>0</v>
      </c>
      <c r="J137" s="46"/>
      <c r="K137" s="47"/>
      <c r="L137" s="77"/>
      <c r="M137" s="78"/>
    </row>
    <row r="138" spans="1:13" x14ac:dyDescent="0.25">
      <c r="A138" s="35" t="str">
        <f>Info!$B$15</f>
        <v>Blank - udfyld på "Info"-fanen</v>
      </c>
      <c r="B138" s="42"/>
      <c r="C138" s="64" t="str">
        <f>LEFT(Delformaal[[#This Row],[Delformålsnr.]],1)</f>
        <v/>
      </c>
      <c r="D138" s="35" t="e">
        <f>VLOOKUP(Delformaal[[#This Row],[Delformålsnr.]],Delformål!$A$1:$B$5000,2,FALSE)</f>
        <v>#N/A</v>
      </c>
      <c r="E138" s="46"/>
      <c r="F138" s="47"/>
      <c r="G138" s="47"/>
      <c r="H138" s="48"/>
      <c r="I138" s="35">
        <f t="shared" si="3"/>
        <v>0</v>
      </c>
      <c r="J138" s="46"/>
      <c r="K138" s="47"/>
      <c r="L138" s="77"/>
      <c r="M138" s="78"/>
    </row>
    <row r="139" spans="1:13" x14ac:dyDescent="0.25">
      <c r="A139" s="35" t="str">
        <f>Info!$B$15</f>
        <v>Blank - udfyld på "Info"-fanen</v>
      </c>
      <c r="B139" s="42"/>
      <c r="C139" s="64" t="str">
        <f>LEFT(Delformaal[[#This Row],[Delformålsnr.]],1)</f>
        <v/>
      </c>
      <c r="D139" s="35" t="e">
        <f>VLOOKUP(Delformaal[[#This Row],[Delformålsnr.]],Delformål!$A$1:$B$5000,2,FALSE)</f>
        <v>#N/A</v>
      </c>
      <c r="E139" s="46"/>
      <c r="F139" s="47"/>
      <c r="G139" s="47"/>
      <c r="H139" s="48"/>
      <c r="I139" s="35">
        <f t="shared" si="3"/>
        <v>0</v>
      </c>
      <c r="J139" s="46"/>
      <c r="K139" s="47"/>
      <c r="L139" s="77"/>
      <c r="M139" s="78"/>
    </row>
    <row r="140" spans="1:13" x14ac:dyDescent="0.25">
      <c r="A140" s="35" t="str">
        <f>Info!$B$15</f>
        <v>Blank - udfyld på "Info"-fanen</v>
      </c>
      <c r="B140" s="42"/>
      <c r="C140" s="64" t="str">
        <f>LEFT(Delformaal[[#This Row],[Delformålsnr.]],1)</f>
        <v/>
      </c>
      <c r="D140" s="35" t="e">
        <f>VLOOKUP(Delformaal[[#This Row],[Delformålsnr.]],Delformål!$A$1:$B$5000,2,FALSE)</f>
        <v>#N/A</v>
      </c>
      <c r="E140" s="46"/>
      <c r="F140" s="47"/>
      <c r="G140" s="47"/>
      <c r="H140" s="48"/>
      <c r="I140" s="35">
        <f t="shared" si="3"/>
        <v>0</v>
      </c>
      <c r="J140" s="46"/>
      <c r="K140" s="47"/>
      <c r="L140" s="77"/>
      <c r="M140" s="78"/>
    </row>
    <row r="141" spans="1:13" x14ac:dyDescent="0.25">
      <c r="A141" s="35" t="str">
        <f>Info!$B$15</f>
        <v>Blank - udfyld på "Info"-fanen</v>
      </c>
      <c r="B141" s="42"/>
      <c r="C141" s="64" t="str">
        <f>LEFT(Delformaal[[#This Row],[Delformålsnr.]],1)</f>
        <v/>
      </c>
      <c r="D141" s="35" t="e">
        <f>VLOOKUP(Delformaal[[#This Row],[Delformålsnr.]],Delformål!$A$1:$B$5000,2,FALSE)</f>
        <v>#N/A</v>
      </c>
      <c r="E141" s="46"/>
      <c r="F141" s="47"/>
      <c r="G141" s="47"/>
      <c r="H141" s="48"/>
      <c r="I141" s="35">
        <f t="shared" si="3"/>
        <v>0</v>
      </c>
      <c r="J141" s="46"/>
      <c r="K141" s="47"/>
      <c r="L141" s="77"/>
      <c r="M141" s="78"/>
    </row>
    <row r="142" spans="1:13" x14ac:dyDescent="0.25">
      <c r="A142" s="35" t="str">
        <f>Info!$B$15</f>
        <v>Blank - udfyld på "Info"-fanen</v>
      </c>
      <c r="B142" s="42"/>
      <c r="C142" s="64" t="str">
        <f>LEFT(Delformaal[[#This Row],[Delformålsnr.]],1)</f>
        <v/>
      </c>
      <c r="D142" s="35" t="e">
        <f>VLOOKUP(Delformaal[[#This Row],[Delformålsnr.]],Delformål!$A$1:$B$5000,2,FALSE)</f>
        <v>#N/A</v>
      </c>
      <c r="E142" s="46"/>
      <c r="F142" s="47"/>
      <c r="G142" s="47"/>
      <c r="H142" s="48"/>
      <c r="I142" s="35">
        <f t="shared" si="3"/>
        <v>0</v>
      </c>
      <c r="J142" s="46"/>
      <c r="K142" s="47"/>
      <c r="L142" s="77"/>
      <c r="M142" s="78"/>
    </row>
    <row r="143" spans="1:13" x14ac:dyDescent="0.25">
      <c r="A143" s="35" t="str">
        <f>Info!$B$15</f>
        <v>Blank - udfyld på "Info"-fanen</v>
      </c>
      <c r="B143" s="42"/>
      <c r="C143" s="64" t="str">
        <f>LEFT(Delformaal[[#This Row],[Delformålsnr.]],1)</f>
        <v/>
      </c>
      <c r="D143" s="35" t="e">
        <f>VLOOKUP(Delformaal[[#This Row],[Delformålsnr.]],Delformål!$A$1:$B$5000,2,FALSE)</f>
        <v>#N/A</v>
      </c>
      <c r="E143" s="46"/>
      <c r="F143" s="47"/>
      <c r="G143" s="47"/>
      <c r="H143" s="48"/>
      <c r="I143" s="35">
        <f t="shared" si="3"/>
        <v>0</v>
      </c>
      <c r="J143" s="46"/>
      <c r="K143" s="47"/>
      <c r="L143" s="77"/>
      <c r="M143" s="78"/>
    </row>
    <row r="144" spans="1:13" x14ac:dyDescent="0.25">
      <c r="A144" s="35" t="str">
        <f>Info!$B$15</f>
        <v>Blank - udfyld på "Info"-fanen</v>
      </c>
      <c r="B144" s="42"/>
      <c r="C144" s="64" t="str">
        <f>LEFT(Delformaal[[#This Row],[Delformålsnr.]],1)</f>
        <v/>
      </c>
      <c r="D144" s="35" t="e">
        <f>VLOOKUP(Delformaal[[#This Row],[Delformålsnr.]],Delformål!$A$1:$B$5000,2,FALSE)</f>
        <v>#N/A</v>
      </c>
      <c r="E144" s="46"/>
      <c r="F144" s="47"/>
      <c r="G144" s="47"/>
      <c r="H144" s="48"/>
      <c r="I144" s="35">
        <f t="shared" si="3"/>
        <v>0</v>
      </c>
      <c r="J144" s="46"/>
      <c r="K144" s="47"/>
      <c r="L144" s="77"/>
      <c r="M144" s="78"/>
    </row>
    <row r="145" spans="1:13" x14ac:dyDescent="0.25">
      <c r="A145" s="35" t="str">
        <f>Info!$B$15</f>
        <v>Blank - udfyld på "Info"-fanen</v>
      </c>
      <c r="B145" s="42"/>
      <c r="C145" s="64" t="str">
        <f>LEFT(Delformaal[[#This Row],[Delformålsnr.]],1)</f>
        <v/>
      </c>
      <c r="D145" s="35" t="e">
        <f>VLOOKUP(Delformaal[[#This Row],[Delformålsnr.]],Delformål!$A$1:$B$5000,2,FALSE)</f>
        <v>#N/A</v>
      </c>
      <c r="E145" s="46"/>
      <c r="F145" s="47"/>
      <c r="G145" s="47"/>
      <c r="H145" s="48"/>
      <c r="I145" s="35">
        <f t="shared" si="3"/>
        <v>0</v>
      </c>
      <c r="J145" s="46"/>
      <c r="K145" s="47"/>
      <c r="L145" s="77"/>
      <c r="M145" s="78"/>
    </row>
    <row r="146" spans="1:13" x14ac:dyDescent="0.25">
      <c r="A146" s="35" t="str">
        <f>Info!$B$15</f>
        <v>Blank - udfyld på "Info"-fanen</v>
      </c>
      <c r="B146" s="42"/>
      <c r="C146" s="64" t="str">
        <f>LEFT(Delformaal[[#This Row],[Delformålsnr.]],1)</f>
        <v/>
      </c>
      <c r="D146" s="35" t="e">
        <f>VLOOKUP(Delformaal[[#This Row],[Delformålsnr.]],Delformål!$A$1:$B$5000,2,FALSE)</f>
        <v>#N/A</v>
      </c>
      <c r="E146" s="46"/>
      <c r="F146" s="47"/>
      <c r="G146" s="47"/>
      <c r="H146" s="48"/>
      <c r="I146" s="35">
        <f t="shared" si="3"/>
        <v>0</v>
      </c>
      <c r="J146" s="46"/>
      <c r="K146" s="47"/>
      <c r="L146" s="77"/>
      <c r="M146" s="78"/>
    </row>
    <row r="147" spans="1:13" x14ac:dyDescent="0.25">
      <c r="A147" s="35" t="str">
        <f>Info!$B$15</f>
        <v>Blank - udfyld på "Info"-fanen</v>
      </c>
      <c r="B147" s="42"/>
      <c r="C147" s="64" t="str">
        <f>LEFT(Delformaal[[#This Row],[Delformålsnr.]],1)</f>
        <v/>
      </c>
      <c r="D147" s="35" t="e">
        <f>VLOOKUP(Delformaal[[#This Row],[Delformålsnr.]],Delformål!$A$1:$B$5000,2,FALSE)</f>
        <v>#N/A</v>
      </c>
      <c r="E147" s="46"/>
      <c r="F147" s="47"/>
      <c r="G147" s="47"/>
      <c r="H147" s="48"/>
      <c r="I147" s="35">
        <f t="shared" si="3"/>
        <v>0</v>
      </c>
      <c r="J147" s="46"/>
      <c r="K147" s="47"/>
      <c r="L147" s="77"/>
      <c r="M147" s="78"/>
    </row>
    <row r="148" spans="1:13" x14ac:dyDescent="0.25">
      <c r="A148" s="35" t="str">
        <f>Info!$B$15</f>
        <v>Blank - udfyld på "Info"-fanen</v>
      </c>
      <c r="B148" s="42"/>
      <c r="C148" s="64" t="str">
        <f>LEFT(Delformaal[[#This Row],[Delformålsnr.]],1)</f>
        <v/>
      </c>
      <c r="D148" s="35" t="e">
        <f>VLOOKUP(Delformaal[[#This Row],[Delformålsnr.]],Delformål!$A$1:$B$5000,2,FALSE)</f>
        <v>#N/A</v>
      </c>
      <c r="E148" s="46"/>
      <c r="F148" s="47"/>
      <c r="G148" s="47"/>
      <c r="H148" s="48"/>
      <c r="I148" s="35">
        <f t="shared" si="3"/>
        <v>0</v>
      </c>
      <c r="J148" s="46"/>
      <c r="K148" s="47"/>
      <c r="L148" s="77"/>
      <c r="M148" s="78"/>
    </row>
    <row r="149" spans="1:13" x14ac:dyDescent="0.25">
      <c r="A149" s="35" t="str">
        <f>Info!$B$15</f>
        <v>Blank - udfyld på "Info"-fanen</v>
      </c>
      <c r="B149" s="42"/>
      <c r="C149" s="64" t="str">
        <f>LEFT(Delformaal[[#This Row],[Delformålsnr.]],1)</f>
        <v/>
      </c>
      <c r="D149" s="35" t="e">
        <f>VLOOKUP(Delformaal[[#This Row],[Delformålsnr.]],Delformål!$A$1:$B$5000,2,FALSE)</f>
        <v>#N/A</v>
      </c>
      <c r="E149" s="46"/>
      <c r="F149" s="47"/>
      <c r="G149" s="47"/>
      <c r="H149" s="48"/>
      <c r="I149" s="35">
        <f t="shared" si="3"/>
        <v>0</v>
      </c>
      <c r="J149" s="46"/>
      <c r="K149" s="47"/>
      <c r="L149" s="77"/>
      <c r="M149" s="78"/>
    </row>
    <row r="150" spans="1:13" x14ac:dyDescent="0.25">
      <c r="A150" s="35" t="str">
        <f>Info!$B$15</f>
        <v>Blank - udfyld på "Info"-fanen</v>
      </c>
      <c r="B150" s="42"/>
      <c r="C150" s="64" t="str">
        <f>LEFT(Delformaal[[#This Row],[Delformålsnr.]],1)</f>
        <v/>
      </c>
      <c r="D150" s="35" t="e">
        <f>VLOOKUP(Delformaal[[#This Row],[Delformålsnr.]],Delformål!$A$1:$B$5000,2,FALSE)</f>
        <v>#N/A</v>
      </c>
      <c r="E150" s="46"/>
      <c r="F150" s="47"/>
      <c r="G150" s="47"/>
      <c r="H150" s="48"/>
      <c r="I150" s="35">
        <f t="shared" si="3"/>
        <v>0</v>
      </c>
      <c r="J150" s="46"/>
      <c r="K150" s="47"/>
      <c r="L150" s="77"/>
      <c r="M150" s="78"/>
    </row>
    <row r="151" spans="1:13" x14ac:dyDescent="0.25">
      <c r="A151" s="35" t="str">
        <f>Info!$B$15</f>
        <v>Blank - udfyld på "Info"-fanen</v>
      </c>
      <c r="B151" s="42"/>
      <c r="C151" s="64" t="str">
        <f>LEFT(Delformaal[[#This Row],[Delformålsnr.]],1)</f>
        <v/>
      </c>
      <c r="D151" s="35" t="e">
        <f>VLOOKUP(Delformaal[[#This Row],[Delformålsnr.]],Delformål!$A$1:$B$5000,2,FALSE)</f>
        <v>#N/A</v>
      </c>
      <c r="E151" s="46"/>
      <c r="F151" s="47"/>
      <c r="G151" s="47"/>
      <c r="H151" s="48"/>
      <c r="I151" s="35">
        <f t="shared" si="3"/>
        <v>0</v>
      </c>
      <c r="J151" s="46"/>
      <c r="K151" s="47"/>
      <c r="L151" s="77"/>
      <c r="M151" s="78"/>
    </row>
    <row r="152" spans="1:13" x14ac:dyDescent="0.25">
      <c r="A152" s="35" t="str">
        <f>Info!$B$15</f>
        <v>Blank - udfyld på "Info"-fanen</v>
      </c>
      <c r="B152" s="42"/>
      <c r="C152" s="64" t="str">
        <f>LEFT(Delformaal[[#This Row],[Delformålsnr.]],1)</f>
        <v/>
      </c>
      <c r="D152" s="35" t="e">
        <f>VLOOKUP(Delformaal[[#This Row],[Delformålsnr.]],Delformål!$A$1:$B$5000,2,FALSE)</f>
        <v>#N/A</v>
      </c>
      <c r="E152" s="46"/>
      <c r="F152" s="47"/>
      <c r="G152" s="47"/>
      <c r="H152" s="48"/>
      <c r="I152" s="35">
        <f t="shared" si="3"/>
        <v>0</v>
      </c>
      <c r="J152" s="46"/>
      <c r="K152" s="47"/>
      <c r="L152" s="77"/>
      <c r="M152" s="78"/>
    </row>
    <row r="153" spans="1:13" x14ac:dyDescent="0.25">
      <c r="A153" s="35" t="str">
        <f>Info!$B$15</f>
        <v>Blank - udfyld på "Info"-fanen</v>
      </c>
      <c r="B153" s="42"/>
      <c r="C153" s="64" t="str">
        <f>LEFT(Delformaal[[#This Row],[Delformålsnr.]],1)</f>
        <v/>
      </c>
      <c r="D153" s="35" t="e">
        <f>VLOOKUP(Delformaal[[#This Row],[Delformålsnr.]],Delformål!$A$1:$B$5000,2,FALSE)</f>
        <v>#N/A</v>
      </c>
      <c r="E153" s="46"/>
      <c r="F153" s="47"/>
      <c r="G153" s="47"/>
      <c r="H153" s="48"/>
      <c r="I153" s="35">
        <f t="shared" si="3"/>
        <v>0</v>
      </c>
      <c r="J153" s="46"/>
      <c r="K153" s="47"/>
      <c r="L153" s="77"/>
      <c r="M153" s="78"/>
    </row>
    <row r="154" spans="1:13" x14ac:dyDescent="0.25">
      <c r="A154" s="35" t="str">
        <f>Info!$B$15</f>
        <v>Blank - udfyld på "Info"-fanen</v>
      </c>
      <c r="B154" s="42"/>
      <c r="C154" s="64" t="str">
        <f>LEFT(Delformaal[[#This Row],[Delformålsnr.]],1)</f>
        <v/>
      </c>
      <c r="D154" s="35" t="e">
        <f>VLOOKUP(Delformaal[[#This Row],[Delformålsnr.]],Delformål!$A$1:$B$5000,2,FALSE)</f>
        <v>#N/A</v>
      </c>
      <c r="E154" s="46"/>
      <c r="F154" s="47"/>
      <c r="G154" s="47"/>
      <c r="H154" s="48"/>
      <c r="I154" s="35">
        <f t="shared" si="3"/>
        <v>0</v>
      </c>
      <c r="J154" s="46"/>
      <c r="K154" s="47"/>
      <c r="L154" s="77"/>
      <c r="M154" s="78"/>
    </row>
    <row r="155" spans="1:13" x14ac:dyDescent="0.25">
      <c r="A155" s="35" t="str">
        <f>Info!$B$15</f>
        <v>Blank - udfyld på "Info"-fanen</v>
      </c>
      <c r="B155" s="42"/>
      <c r="C155" s="64" t="str">
        <f>LEFT(Delformaal[[#This Row],[Delformålsnr.]],1)</f>
        <v/>
      </c>
      <c r="D155" s="35" t="e">
        <f>VLOOKUP(Delformaal[[#This Row],[Delformålsnr.]],Delformål!$A$1:$B$5000,2,FALSE)</f>
        <v>#N/A</v>
      </c>
      <c r="E155" s="46"/>
      <c r="F155" s="47"/>
      <c r="G155" s="47"/>
      <c r="H155" s="48"/>
      <c r="I155" s="35">
        <f t="shared" si="3"/>
        <v>0</v>
      </c>
      <c r="J155" s="46"/>
      <c r="K155" s="47"/>
      <c r="L155" s="77"/>
      <c r="M155" s="78"/>
    </row>
    <row r="156" spans="1:13" x14ac:dyDescent="0.25">
      <c r="A156" s="35" t="str">
        <f>Info!$B$15</f>
        <v>Blank - udfyld på "Info"-fanen</v>
      </c>
      <c r="B156" s="42"/>
      <c r="C156" s="64" t="str">
        <f>LEFT(Delformaal[[#This Row],[Delformålsnr.]],1)</f>
        <v/>
      </c>
      <c r="D156" s="35" t="e">
        <f>VLOOKUP(Delformaal[[#This Row],[Delformålsnr.]],Delformål!$A$1:$B$5000,2,FALSE)</f>
        <v>#N/A</v>
      </c>
      <c r="E156" s="46"/>
      <c r="F156" s="47"/>
      <c r="G156" s="47"/>
      <c r="H156" s="48"/>
      <c r="I156" s="35">
        <f t="shared" si="3"/>
        <v>0</v>
      </c>
      <c r="J156" s="46"/>
      <c r="K156" s="47"/>
      <c r="L156" s="77"/>
      <c r="M156" s="78"/>
    </row>
    <row r="157" spans="1:13" x14ac:dyDescent="0.25">
      <c r="A157" s="35" t="str">
        <f>Info!$B$15</f>
        <v>Blank - udfyld på "Info"-fanen</v>
      </c>
      <c r="B157" s="42"/>
      <c r="C157" s="64" t="str">
        <f>LEFT(Delformaal[[#This Row],[Delformålsnr.]],1)</f>
        <v/>
      </c>
      <c r="D157" s="35" t="e">
        <f>VLOOKUP(Delformaal[[#This Row],[Delformålsnr.]],Delformål!$A$1:$B$5000,2,FALSE)</f>
        <v>#N/A</v>
      </c>
      <c r="E157" s="46"/>
      <c r="F157" s="47"/>
      <c r="G157" s="47"/>
      <c r="H157" s="48"/>
      <c r="I157" s="35">
        <f t="shared" si="3"/>
        <v>0</v>
      </c>
      <c r="J157" s="46"/>
      <c r="K157" s="47"/>
      <c r="L157" s="77"/>
      <c r="M157" s="78"/>
    </row>
    <row r="158" spans="1:13" x14ac:dyDescent="0.25">
      <c r="A158" s="35" t="str">
        <f>Info!$B$15</f>
        <v>Blank - udfyld på "Info"-fanen</v>
      </c>
      <c r="B158" s="42"/>
      <c r="C158" s="64" t="str">
        <f>LEFT(Delformaal[[#This Row],[Delformålsnr.]],1)</f>
        <v/>
      </c>
      <c r="D158" s="35" t="e">
        <f>VLOOKUP(Delformaal[[#This Row],[Delformålsnr.]],Delformål!$A$1:$B$5000,2,FALSE)</f>
        <v>#N/A</v>
      </c>
      <c r="E158" s="46"/>
      <c r="F158" s="47"/>
      <c r="G158" s="47"/>
      <c r="H158" s="48"/>
      <c r="I158" s="35">
        <f t="shared" si="3"/>
        <v>0</v>
      </c>
      <c r="J158" s="46"/>
      <c r="K158" s="47"/>
      <c r="L158" s="77"/>
      <c r="M158" s="78"/>
    </row>
    <row r="159" spans="1:13" x14ac:dyDescent="0.25">
      <c r="A159" s="35" t="str">
        <f>Info!$B$15</f>
        <v>Blank - udfyld på "Info"-fanen</v>
      </c>
      <c r="B159" s="42"/>
      <c r="C159" s="64" t="str">
        <f>LEFT(Delformaal[[#This Row],[Delformålsnr.]],1)</f>
        <v/>
      </c>
      <c r="D159" s="35" t="e">
        <f>VLOOKUP(Delformaal[[#This Row],[Delformålsnr.]],Delformål!$A$1:$B$5000,2,FALSE)</f>
        <v>#N/A</v>
      </c>
      <c r="E159" s="46"/>
      <c r="F159" s="47"/>
      <c r="G159" s="47"/>
      <c r="H159" s="48"/>
      <c r="I159" s="35">
        <f t="shared" si="3"/>
        <v>0</v>
      </c>
      <c r="J159" s="46"/>
      <c r="K159" s="47"/>
      <c r="L159" s="77"/>
      <c r="M159" s="78"/>
    </row>
    <row r="160" spans="1:13" x14ac:dyDescent="0.25">
      <c r="A160" s="35" t="str">
        <f>Info!$B$15</f>
        <v>Blank - udfyld på "Info"-fanen</v>
      </c>
      <c r="B160" s="42"/>
      <c r="C160" s="64" t="str">
        <f>LEFT(Delformaal[[#This Row],[Delformålsnr.]],1)</f>
        <v/>
      </c>
      <c r="D160" s="35" t="e">
        <f>VLOOKUP(Delformaal[[#This Row],[Delformålsnr.]],Delformål!$A$1:$B$5000,2,FALSE)</f>
        <v>#N/A</v>
      </c>
      <c r="E160" s="46"/>
      <c r="F160" s="47"/>
      <c r="G160" s="47"/>
      <c r="H160" s="48"/>
      <c r="I160" s="35">
        <f t="shared" si="3"/>
        <v>0</v>
      </c>
      <c r="J160" s="46"/>
      <c r="K160" s="47"/>
      <c r="L160" s="77"/>
      <c r="M160" s="78"/>
    </row>
    <row r="161" spans="1:13" x14ac:dyDescent="0.25">
      <c r="A161" s="35" t="str">
        <f>Info!$B$15</f>
        <v>Blank - udfyld på "Info"-fanen</v>
      </c>
      <c r="B161" s="42"/>
      <c r="C161" s="64" t="str">
        <f>LEFT(Delformaal[[#This Row],[Delformålsnr.]],1)</f>
        <v/>
      </c>
      <c r="D161" s="35" t="e">
        <f>VLOOKUP(Delformaal[[#This Row],[Delformålsnr.]],Delformål!$A$1:$B$5000,2,FALSE)</f>
        <v>#N/A</v>
      </c>
      <c r="E161" s="46"/>
      <c r="F161" s="47"/>
      <c r="G161" s="47"/>
      <c r="H161" s="48"/>
      <c r="I161" s="35">
        <f t="shared" si="3"/>
        <v>0</v>
      </c>
      <c r="J161" s="46"/>
      <c r="K161" s="47"/>
      <c r="L161" s="77"/>
      <c r="M161" s="78"/>
    </row>
    <row r="162" spans="1:13" x14ac:dyDescent="0.25">
      <c r="A162" s="35" t="str">
        <f>Info!$B$15</f>
        <v>Blank - udfyld på "Info"-fanen</v>
      </c>
      <c r="B162" s="42"/>
      <c r="C162" s="64" t="str">
        <f>LEFT(Delformaal[[#This Row],[Delformålsnr.]],1)</f>
        <v/>
      </c>
      <c r="D162" s="35" t="e">
        <f>VLOOKUP(Delformaal[[#This Row],[Delformålsnr.]],Delformål!$A$1:$B$5000,2,FALSE)</f>
        <v>#N/A</v>
      </c>
      <c r="E162" s="46"/>
      <c r="F162" s="47"/>
      <c r="G162" s="47"/>
      <c r="H162" s="48"/>
      <c r="I162" s="35">
        <f t="shared" si="3"/>
        <v>0</v>
      </c>
      <c r="J162" s="46"/>
      <c r="K162" s="47"/>
      <c r="L162" s="77"/>
      <c r="M162" s="78"/>
    </row>
    <row r="163" spans="1:13" x14ac:dyDescent="0.25">
      <c r="A163" s="35" t="str">
        <f>Info!$B$15</f>
        <v>Blank - udfyld på "Info"-fanen</v>
      </c>
      <c r="B163" s="42"/>
      <c r="C163" s="64" t="str">
        <f>LEFT(Delformaal[[#This Row],[Delformålsnr.]],1)</f>
        <v/>
      </c>
      <c r="D163" s="35" t="e">
        <f>VLOOKUP(Delformaal[[#This Row],[Delformålsnr.]],Delformål!$A$1:$B$5000,2,FALSE)</f>
        <v>#N/A</v>
      </c>
      <c r="E163" s="46"/>
      <c r="F163" s="47"/>
      <c r="G163" s="47"/>
      <c r="H163" s="48"/>
      <c r="I163" s="35">
        <f t="shared" si="3"/>
        <v>0</v>
      </c>
      <c r="J163" s="46"/>
      <c r="K163" s="47"/>
      <c r="L163" s="77"/>
      <c r="M163" s="78"/>
    </row>
    <row r="164" spans="1:13" x14ac:dyDescent="0.25">
      <c r="A164" s="35" t="str">
        <f>Info!$B$15</f>
        <v>Blank - udfyld på "Info"-fanen</v>
      </c>
      <c r="B164" s="42"/>
      <c r="C164" s="64" t="str">
        <f>LEFT(Delformaal[[#This Row],[Delformålsnr.]],1)</f>
        <v/>
      </c>
      <c r="D164" s="35" t="e">
        <f>VLOOKUP(Delformaal[[#This Row],[Delformålsnr.]],Delformål!$A$1:$B$5000,2,FALSE)</f>
        <v>#N/A</v>
      </c>
      <c r="E164" s="46"/>
      <c r="F164" s="47"/>
      <c r="G164" s="47"/>
      <c r="H164" s="48"/>
      <c r="I164" s="35">
        <f t="shared" si="3"/>
        <v>0</v>
      </c>
      <c r="J164" s="46"/>
      <c r="K164" s="47"/>
      <c r="L164" s="77"/>
      <c r="M164" s="78"/>
    </row>
    <row r="165" spans="1:13" x14ac:dyDescent="0.25">
      <c r="A165" s="35" t="str">
        <f>Info!$B$15</f>
        <v>Blank - udfyld på "Info"-fanen</v>
      </c>
      <c r="B165" s="42"/>
      <c r="C165" s="64" t="str">
        <f>LEFT(Delformaal[[#This Row],[Delformålsnr.]],1)</f>
        <v/>
      </c>
      <c r="D165" s="35" t="e">
        <f>VLOOKUP(Delformaal[[#This Row],[Delformålsnr.]],Delformål!$A$1:$B$5000,2,FALSE)</f>
        <v>#N/A</v>
      </c>
      <c r="E165" s="46"/>
      <c r="F165" s="47"/>
      <c r="G165" s="47"/>
      <c r="H165" s="48"/>
      <c r="I165" s="35">
        <f t="shared" si="3"/>
        <v>0</v>
      </c>
      <c r="J165" s="46"/>
      <c r="K165" s="47"/>
      <c r="L165" s="77"/>
      <c r="M165" s="78"/>
    </row>
    <row r="166" spans="1:13" x14ac:dyDescent="0.25">
      <c r="A166" s="35" t="str">
        <f>Info!$B$15</f>
        <v>Blank - udfyld på "Info"-fanen</v>
      </c>
      <c r="B166" s="42"/>
      <c r="C166" s="64" t="str">
        <f>LEFT(Delformaal[[#This Row],[Delformålsnr.]],1)</f>
        <v/>
      </c>
      <c r="D166" s="35" t="e">
        <f>VLOOKUP(Delformaal[[#This Row],[Delformålsnr.]],Delformål!$A$1:$B$5000,2,FALSE)</f>
        <v>#N/A</v>
      </c>
      <c r="E166" s="46"/>
      <c r="F166" s="47"/>
      <c r="G166" s="47"/>
      <c r="H166" s="48"/>
      <c r="I166" s="35">
        <f t="shared" si="3"/>
        <v>0</v>
      </c>
      <c r="J166" s="46"/>
      <c r="K166" s="47"/>
      <c r="L166" s="77"/>
      <c r="M166" s="78"/>
    </row>
    <row r="167" spans="1:13" x14ac:dyDescent="0.25">
      <c r="A167" s="35" t="str">
        <f>Info!$B$15</f>
        <v>Blank - udfyld på "Info"-fanen</v>
      </c>
      <c r="B167" s="42"/>
      <c r="C167" s="64" t="str">
        <f>LEFT(Delformaal[[#This Row],[Delformålsnr.]],1)</f>
        <v/>
      </c>
      <c r="D167" s="35" t="e">
        <f>VLOOKUP(Delformaal[[#This Row],[Delformålsnr.]],Delformål!$A$1:$B$5000,2,FALSE)</f>
        <v>#N/A</v>
      </c>
      <c r="E167" s="46"/>
      <c r="F167" s="47"/>
      <c r="G167" s="47"/>
      <c r="H167" s="48"/>
      <c r="I167" s="35">
        <f t="shared" si="3"/>
        <v>0</v>
      </c>
      <c r="J167" s="46"/>
      <c r="K167" s="47"/>
      <c r="L167" s="77"/>
      <c r="M167" s="78"/>
    </row>
    <row r="168" spans="1:13" x14ac:dyDescent="0.25">
      <c r="A168" s="35" t="str">
        <f>Info!$B$15</f>
        <v>Blank - udfyld på "Info"-fanen</v>
      </c>
      <c r="B168" s="42"/>
      <c r="C168" s="64" t="str">
        <f>LEFT(Delformaal[[#This Row],[Delformålsnr.]],1)</f>
        <v/>
      </c>
      <c r="D168" s="35" t="e">
        <f>VLOOKUP(Delformaal[[#This Row],[Delformålsnr.]],Delformål!$A$1:$B$5000,2,FALSE)</f>
        <v>#N/A</v>
      </c>
      <c r="E168" s="46"/>
      <c r="F168" s="47"/>
      <c r="G168" s="47"/>
      <c r="H168" s="48"/>
      <c r="I168" s="35">
        <f t="shared" si="3"/>
        <v>0</v>
      </c>
      <c r="J168" s="46"/>
      <c r="K168" s="47"/>
      <c r="L168" s="77"/>
      <c r="M168" s="78"/>
    </row>
    <row r="169" spans="1:13" x14ac:dyDescent="0.25">
      <c r="A169" s="35" t="str">
        <f>Info!$B$15</f>
        <v>Blank - udfyld på "Info"-fanen</v>
      </c>
      <c r="B169" s="42"/>
      <c r="C169" s="64" t="str">
        <f>LEFT(Delformaal[[#This Row],[Delformålsnr.]],1)</f>
        <v/>
      </c>
      <c r="D169" s="35" t="e">
        <f>VLOOKUP(Delformaal[[#This Row],[Delformålsnr.]],Delformål!$A$1:$B$5000,2,FALSE)</f>
        <v>#N/A</v>
      </c>
      <c r="E169" s="46"/>
      <c r="F169" s="47"/>
      <c r="G169" s="47"/>
      <c r="H169" s="48"/>
      <c r="I169" s="35">
        <f t="shared" si="3"/>
        <v>0</v>
      </c>
      <c r="J169" s="46"/>
      <c r="K169" s="47"/>
      <c r="L169" s="77"/>
      <c r="M169" s="78"/>
    </row>
    <row r="170" spans="1:13" x14ac:dyDescent="0.25">
      <c r="A170" s="35" t="str">
        <f>Info!$B$15</f>
        <v>Blank - udfyld på "Info"-fanen</v>
      </c>
      <c r="B170" s="42"/>
      <c r="C170" s="64" t="str">
        <f>LEFT(Delformaal[[#This Row],[Delformålsnr.]],1)</f>
        <v/>
      </c>
      <c r="D170" s="35" t="e">
        <f>VLOOKUP(Delformaal[[#This Row],[Delformålsnr.]],Delformål!$A$1:$B$5000,2,FALSE)</f>
        <v>#N/A</v>
      </c>
      <c r="E170" s="46"/>
      <c r="F170" s="47"/>
      <c r="G170" s="47"/>
      <c r="H170" s="48"/>
      <c r="I170" s="35">
        <f t="shared" si="3"/>
        <v>0</v>
      </c>
      <c r="J170" s="46"/>
      <c r="K170" s="47"/>
      <c r="L170" s="77"/>
      <c r="M170" s="78"/>
    </row>
    <row r="171" spans="1:13" x14ac:dyDescent="0.25">
      <c r="A171" s="35" t="str">
        <f>Info!$B$15</f>
        <v>Blank - udfyld på "Info"-fanen</v>
      </c>
      <c r="B171" s="42"/>
      <c r="C171" s="64" t="str">
        <f>LEFT(Delformaal[[#This Row],[Delformålsnr.]],1)</f>
        <v/>
      </c>
      <c r="D171" s="35" t="e">
        <f>VLOOKUP(Delformaal[[#This Row],[Delformålsnr.]],Delformål!$A$1:$B$5000,2,FALSE)</f>
        <v>#N/A</v>
      </c>
      <c r="E171" s="46"/>
      <c r="F171" s="47"/>
      <c r="G171" s="47"/>
      <c r="H171" s="48"/>
      <c r="I171" s="35">
        <f t="shared" si="3"/>
        <v>0</v>
      </c>
      <c r="J171" s="46"/>
      <c r="K171" s="47"/>
      <c r="L171" s="77"/>
      <c r="M171" s="78"/>
    </row>
    <row r="172" spans="1:13" x14ac:dyDescent="0.25">
      <c r="A172" s="35" t="str">
        <f>Info!$B$15</f>
        <v>Blank - udfyld på "Info"-fanen</v>
      </c>
      <c r="B172" s="42"/>
      <c r="C172" s="64" t="str">
        <f>LEFT(Delformaal[[#This Row],[Delformålsnr.]],1)</f>
        <v/>
      </c>
      <c r="D172" s="35" t="e">
        <f>VLOOKUP(Delformaal[[#This Row],[Delformålsnr.]],Delformål!$A$1:$B$5000,2,FALSE)</f>
        <v>#N/A</v>
      </c>
      <c r="E172" s="46"/>
      <c r="F172" s="47"/>
      <c r="G172" s="47"/>
      <c r="H172" s="48"/>
      <c r="I172" s="35">
        <f t="shared" si="3"/>
        <v>0</v>
      </c>
      <c r="J172" s="46"/>
      <c r="K172" s="47"/>
      <c r="L172" s="77"/>
      <c r="M172" s="78"/>
    </row>
    <row r="173" spans="1:13" x14ac:dyDescent="0.25">
      <c r="A173" s="35" t="str">
        <f>Info!$B$15</f>
        <v>Blank - udfyld på "Info"-fanen</v>
      </c>
      <c r="B173" s="42"/>
      <c r="C173" s="64" t="str">
        <f>LEFT(Delformaal[[#This Row],[Delformålsnr.]],1)</f>
        <v/>
      </c>
      <c r="D173" s="35" t="e">
        <f>VLOOKUP(Delformaal[[#This Row],[Delformålsnr.]],Delformål!$A$1:$B$5000,2,FALSE)</f>
        <v>#N/A</v>
      </c>
      <c r="E173" s="46"/>
      <c r="F173" s="47"/>
      <c r="G173" s="47"/>
      <c r="H173" s="48"/>
      <c r="I173" s="35">
        <f t="shared" si="3"/>
        <v>0</v>
      </c>
      <c r="J173" s="46"/>
      <c r="K173" s="47"/>
      <c r="L173" s="77"/>
      <c r="M173" s="78"/>
    </row>
    <row r="174" spans="1:13" x14ac:dyDescent="0.25">
      <c r="A174" s="35" t="str">
        <f>Info!$B$15</f>
        <v>Blank - udfyld på "Info"-fanen</v>
      </c>
      <c r="B174" s="42"/>
      <c r="C174" s="64" t="str">
        <f>LEFT(Delformaal[[#This Row],[Delformålsnr.]],1)</f>
        <v/>
      </c>
      <c r="D174" s="35" t="e">
        <f>VLOOKUP(Delformaal[[#This Row],[Delformålsnr.]],Delformål!$A$1:$B$5000,2,FALSE)</f>
        <v>#N/A</v>
      </c>
      <c r="E174" s="46"/>
      <c r="F174" s="47"/>
      <c r="G174" s="47"/>
      <c r="H174" s="48"/>
      <c r="I174" s="35">
        <f t="shared" si="3"/>
        <v>0</v>
      </c>
      <c r="J174" s="46"/>
      <c r="K174" s="47"/>
      <c r="L174" s="77"/>
      <c r="M174" s="78"/>
    </row>
    <row r="175" spans="1:13" x14ac:dyDescent="0.25">
      <c r="A175" s="35" t="str">
        <f>Info!$B$15</f>
        <v>Blank - udfyld på "Info"-fanen</v>
      </c>
      <c r="B175" s="42"/>
      <c r="C175" s="64" t="str">
        <f>LEFT(Delformaal[[#This Row],[Delformålsnr.]],1)</f>
        <v/>
      </c>
      <c r="D175" s="35" t="e">
        <f>VLOOKUP(Delformaal[[#This Row],[Delformålsnr.]],Delformål!$A$1:$B$5000,2,FALSE)</f>
        <v>#N/A</v>
      </c>
      <c r="E175" s="46"/>
      <c r="F175" s="47"/>
      <c r="G175" s="47"/>
      <c r="H175" s="48"/>
      <c r="I175" s="35">
        <f t="shared" si="3"/>
        <v>0</v>
      </c>
      <c r="J175" s="46"/>
      <c r="K175" s="47"/>
      <c r="L175" s="77"/>
      <c r="M175" s="78"/>
    </row>
    <row r="176" spans="1:13" x14ac:dyDescent="0.25">
      <c r="A176" s="35" t="str">
        <f>Info!$B$15</f>
        <v>Blank - udfyld på "Info"-fanen</v>
      </c>
      <c r="B176" s="42"/>
      <c r="C176" s="64" t="str">
        <f>LEFT(Delformaal[[#This Row],[Delformålsnr.]],1)</f>
        <v/>
      </c>
      <c r="D176" s="35" t="e">
        <f>VLOOKUP(Delformaal[[#This Row],[Delformålsnr.]],Delformål!$A$1:$B$5000,2,FALSE)</f>
        <v>#N/A</v>
      </c>
      <c r="E176" s="46"/>
      <c r="F176" s="47"/>
      <c r="G176" s="47"/>
      <c r="H176" s="48"/>
      <c r="I176" s="35">
        <f t="shared" ref="I176:I239" si="4">E176+F176+G176+H176</f>
        <v>0</v>
      </c>
      <c r="J176" s="46"/>
      <c r="K176" s="47"/>
      <c r="L176" s="77"/>
      <c r="M176" s="78"/>
    </row>
    <row r="177" spans="1:13" x14ac:dyDescent="0.25">
      <c r="A177" s="35" t="str">
        <f>Info!$B$15</f>
        <v>Blank - udfyld på "Info"-fanen</v>
      </c>
      <c r="B177" s="42"/>
      <c r="C177" s="64" t="str">
        <f>LEFT(Delformaal[[#This Row],[Delformålsnr.]],1)</f>
        <v/>
      </c>
      <c r="D177" s="35" t="e">
        <f>VLOOKUP(Delformaal[[#This Row],[Delformålsnr.]],Delformål!$A$1:$B$5000,2,FALSE)</f>
        <v>#N/A</v>
      </c>
      <c r="E177" s="46"/>
      <c r="F177" s="47"/>
      <c r="G177" s="47"/>
      <c r="H177" s="48"/>
      <c r="I177" s="35">
        <f t="shared" si="4"/>
        <v>0</v>
      </c>
      <c r="J177" s="46"/>
      <c r="K177" s="47"/>
      <c r="L177" s="77"/>
      <c r="M177" s="78"/>
    </row>
    <row r="178" spans="1:13" x14ac:dyDescent="0.25">
      <c r="A178" s="35" t="str">
        <f>Info!$B$15</f>
        <v>Blank - udfyld på "Info"-fanen</v>
      </c>
      <c r="B178" s="42"/>
      <c r="C178" s="64" t="str">
        <f>LEFT(Delformaal[[#This Row],[Delformålsnr.]],1)</f>
        <v/>
      </c>
      <c r="D178" s="35" t="e">
        <f>VLOOKUP(Delformaal[[#This Row],[Delformålsnr.]],Delformål!$A$1:$B$5000,2,FALSE)</f>
        <v>#N/A</v>
      </c>
      <c r="E178" s="46"/>
      <c r="F178" s="47"/>
      <c r="G178" s="47"/>
      <c r="H178" s="48"/>
      <c r="I178" s="35">
        <f t="shared" si="4"/>
        <v>0</v>
      </c>
      <c r="J178" s="46"/>
      <c r="K178" s="47"/>
      <c r="L178" s="77"/>
      <c r="M178" s="78"/>
    </row>
    <row r="179" spans="1:13" x14ac:dyDescent="0.25">
      <c r="A179" s="35" t="str">
        <f>Info!$B$15</f>
        <v>Blank - udfyld på "Info"-fanen</v>
      </c>
      <c r="B179" s="42"/>
      <c r="C179" s="64" t="str">
        <f>LEFT(Delformaal[[#This Row],[Delformålsnr.]],1)</f>
        <v/>
      </c>
      <c r="D179" s="35" t="e">
        <f>VLOOKUP(Delformaal[[#This Row],[Delformålsnr.]],Delformål!$A$1:$B$5000,2,FALSE)</f>
        <v>#N/A</v>
      </c>
      <c r="E179" s="46"/>
      <c r="F179" s="47"/>
      <c r="G179" s="47"/>
      <c r="H179" s="48"/>
      <c r="I179" s="35">
        <f t="shared" si="4"/>
        <v>0</v>
      </c>
      <c r="J179" s="46"/>
      <c r="K179" s="47"/>
      <c r="L179" s="77"/>
      <c r="M179" s="78"/>
    </row>
    <row r="180" spans="1:13" x14ac:dyDescent="0.25">
      <c r="A180" s="35" t="str">
        <f>Info!$B$15</f>
        <v>Blank - udfyld på "Info"-fanen</v>
      </c>
      <c r="B180" s="42"/>
      <c r="C180" s="64" t="str">
        <f>LEFT(Delformaal[[#This Row],[Delformålsnr.]],1)</f>
        <v/>
      </c>
      <c r="D180" s="35" t="e">
        <f>VLOOKUP(Delformaal[[#This Row],[Delformålsnr.]],Delformål!$A$1:$B$5000,2,FALSE)</f>
        <v>#N/A</v>
      </c>
      <c r="E180" s="46"/>
      <c r="F180" s="47"/>
      <c r="G180" s="47"/>
      <c r="H180" s="48"/>
      <c r="I180" s="35">
        <f t="shared" si="4"/>
        <v>0</v>
      </c>
      <c r="J180" s="46"/>
      <c r="K180" s="47"/>
      <c r="L180" s="77"/>
      <c r="M180" s="78"/>
    </row>
    <row r="181" spans="1:13" x14ac:dyDescent="0.25">
      <c r="A181" s="35" t="str">
        <f>Info!$B$15</f>
        <v>Blank - udfyld på "Info"-fanen</v>
      </c>
      <c r="B181" s="42"/>
      <c r="C181" s="64" t="str">
        <f>LEFT(Delformaal[[#This Row],[Delformålsnr.]],1)</f>
        <v/>
      </c>
      <c r="D181" s="35" t="e">
        <f>VLOOKUP(Delformaal[[#This Row],[Delformålsnr.]],Delformål!$A$1:$B$5000,2,FALSE)</f>
        <v>#N/A</v>
      </c>
      <c r="E181" s="46"/>
      <c r="F181" s="47"/>
      <c r="G181" s="47"/>
      <c r="H181" s="48"/>
      <c r="I181" s="35">
        <f t="shared" si="4"/>
        <v>0</v>
      </c>
      <c r="J181" s="46"/>
      <c r="K181" s="47"/>
      <c r="L181" s="77"/>
      <c r="M181" s="78"/>
    </row>
    <row r="182" spans="1:13" x14ac:dyDescent="0.25">
      <c r="A182" s="35" t="str">
        <f>Info!$B$15</f>
        <v>Blank - udfyld på "Info"-fanen</v>
      </c>
      <c r="B182" s="42"/>
      <c r="C182" s="64" t="str">
        <f>LEFT(Delformaal[[#This Row],[Delformålsnr.]],1)</f>
        <v/>
      </c>
      <c r="D182" s="35" t="e">
        <f>VLOOKUP(Delformaal[[#This Row],[Delformålsnr.]],Delformål!$A$1:$B$5000,2,FALSE)</f>
        <v>#N/A</v>
      </c>
      <c r="E182" s="46"/>
      <c r="F182" s="47"/>
      <c r="G182" s="47"/>
      <c r="H182" s="48"/>
      <c r="I182" s="35">
        <f t="shared" si="4"/>
        <v>0</v>
      </c>
      <c r="J182" s="46"/>
      <c r="K182" s="47"/>
      <c r="L182" s="77"/>
      <c r="M182" s="78"/>
    </row>
    <row r="183" spans="1:13" x14ac:dyDescent="0.25">
      <c r="A183" s="35" t="str">
        <f>Info!$B$15</f>
        <v>Blank - udfyld på "Info"-fanen</v>
      </c>
      <c r="B183" s="42"/>
      <c r="C183" s="64" t="str">
        <f>LEFT(Delformaal[[#This Row],[Delformålsnr.]],1)</f>
        <v/>
      </c>
      <c r="D183" s="35" t="e">
        <f>VLOOKUP(Delformaal[[#This Row],[Delformålsnr.]],Delformål!$A$1:$B$5000,2,FALSE)</f>
        <v>#N/A</v>
      </c>
      <c r="E183" s="46"/>
      <c r="F183" s="47"/>
      <c r="G183" s="47"/>
      <c r="H183" s="48"/>
      <c r="I183" s="35">
        <f t="shared" si="4"/>
        <v>0</v>
      </c>
      <c r="J183" s="46"/>
      <c r="K183" s="47"/>
      <c r="L183" s="77"/>
      <c r="M183" s="78"/>
    </row>
    <row r="184" spans="1:13" x14ac:dyDescent="0.25">
      <c r="A184" s="35" t="str">
        <f>Info!$B$15</f>
        <v>Blank - udfyld på "Info"-fanen</v>
      </c>
      <c r="B184" s="42"/>
      <c r="C184" s="64" t="str">
        <f>LEFT(Delformaal[[#This Row],[Delformålsnr.]],1)</f>
        <v/>
      </c>
      <c r="D184" s="35" t="e">
        <f>VLOOKUP(Delformaal[[#This Row],[Delformålsnr.]],Delformål!$A$1:$B$5000,2,FALSE)</f>
        <v>#N/A</v>
      </c>
      <c r="E184" s="46"/>
      <c r="F184" s="47"/>
      <c r="G184" s="47"/>
      <c r="H184" s="48"/>
      <c r="I184" s="35">
        <f t="shared" si="4"/>
        <v>0</v>
      </c>
      <c r="J184" s="46"/>
      <c r="K184" s="47"/>
      <c r="L184" s="77"/>
      <c r="M184" s="78"/>
    </row>
    <row r="185" spans="1:13" x14ac:dyDescent="0.25">
      <c r="A185" s="35" t="str">
        <f>Info!$B$15</f>
        <v>Blank - udfyld på "Info"-fanen</v>
      </c>
      <c r="B185" s="42"/>
      <c r="C185" s="64" t="str">
        <f>LEFT(Delformaal[[#This Row],[Delformålsnr.]],1)</f>
        <v/>
      </c>
      <c r="D185" s="35" t="e">
        <f>VLOOKUP(Delformaal[[#This Row],[Delformålsnr.]],Delformål!$A$1:$B$5000,2,FALSE)</f>
        <v>#N/A</v>
      </c>
      <c r="E185" s="46"/>
      <c r="F185" s="47"/>
      <c r="G185" s="47"/>
      <c r="H185" s="48"/>
      <c r="I185" s="35">
        <f t="shared" si="4"/>
        <v>0</v>
      </c>
      <c r="J185" s="46"/>
      <c r="K185" s="47"/>
      <c r="L185" s="77"/>
      <c r="M185" s="78"/>
    </row>
    <row r="186" spans="1:13" x14ac:dyDescent="0.25">
      <c r="A186" s="35" t="str">
        <f>Info!$B$15</f>
        <v>Blank - udfyld på "Info"-fanen</v>
      </c>
      <c r="B186" s="42"/>
      <c r="C186" s="64" t="str">
        <f>LEFT(Delformaal[[#This Row],[Delformålsnr.]],1)</f>
        <v/>
      </c>
      <c r="D186" s="35" t="e">
        <f>VLOOKUP(Delformaal[[#This Row],[Delformålsnr.]],Delformål!$A$1:$B$5000,2,FALSE)</f>
        <v>#N/A</v>
      </c>
      <c r="E186" s="46"/>
      <c r="F186" s="47"/>
      <c r="G186" s="47"/>
      <c r="H186" s="48"/>
      <c r="I186" s="35">
        <f t="shared" si="4"/>
        <v>0</v>
      </c>
      <c r="J186" s="46"/>
      <c r="K186" s="47"/>
      <c r="L186" s="77"/>
      <c r="M186" s="78"/>
    </row>
    <row r="187" spans="1:13" x14ac:dyDescent="0.25">
      <c r="A187" s="35" t="str">
        <f>Info!$B$15</f>
        <v>Blank - udfyld på "Info"-fanen</v>
      </c>
      <c r="B187" s="42"/>
      <c r="C187" s="64" t="str">
        <f>LEFT(Delformaal[[#This Row],[Delformålsnr.]],1)</f>
        <v/>
      </c>
      <c r="D187" s="35" t="e">
        <f>VLOOKUP(Delformaal[[#This Row],[Delformålsnr.]],Delformål!$A$1:$B$5000,2,FALSE)</f>
        <v>#N/A</v>
      </c>
      <c r="E187" s="46"/>
      <c r="F187" s="47"/>
      <c r="G187" s="47"/>
      <c r="H187" s="48"/>
      <c r="I187" s="35">
        <f t="shared" si="4"/>
        <v>0</v>
      </c>
      <c r="J187" s="46"/>
      <c r="K187" s="47"/>
      <c r="L187" s="77"/>
      <c r="M187" s="78"/>
    </row>
    <row r="188" spans="1:13" x14ac:dyDescent="0.25">
      <c r="A188" s="35" t="str">
        <f>Info!$B$15</f>
        <v>Blank - udfyld på "Info"-fanen</v>
      </c>
      <c r="B188" s="42"/>
      <c r="C188" s="64" t="str">
        <f>LEFT(Delformaal[[#This Row],[Delformålsnr.]],1)</f>
        <v/>
      </c>
      <c r="D188" s="35" t="e">
        <f>VLOOKUP(Delformaal[[#This Row],[Delformålsnr.]],Delformål!$A$1:$B$5000,2,FALSE)</f>
        <v>#N/A</v>
      </c>
      <c r="E188" s="46"/>
      <c r="F188" s="47"/>
      <c r="G188" s="47"/>
      <c r="H188" s="48"/>
      <c r="I188" s="35">
        <f t="shared" si="4"/>
        <v>0</v>
      </c>
      <c r="J188" s="46"/>
      <c r="K188" s="47"/>
      <c r="L188" s="77"/>
      <c r="M188" s="78"/>
    </row>
    <row r="189" spans="1:13" x14ac:dyDescent="0.25">
      <c r="A189" s="35" t="str">
        <f>Info!$B$15</f>
        <v>Blank - udfyld på "Info"-fanen</v>
      </c>
      <c r="B189" s="42"/>
      <c r="C189" s="64" t="str">
        <f>LEFT(Delformaal[[#This Row],[Delformålsnr.]],1)</f>
        <v/>
      </c>
      <c r="D189" s="35" t="e">
        <f>VLOOKUP(Delformaal[[#This Row],[Delformålsnr.]],Delformål!$A$1:$B$5000,2,FALSE)</f>
        <v>#N/A</v>
      </c>
      <c r="E189" s="46"/>
      <c r="F189" s="47"/>
      <c r="G189" s="47"/>
      <c r="H189" s="48"/>
      <c r="I189" s="35">
        <f t="shared" si="4"/>
        <v>0</v>
      </c>
      <c r="J189" s="46"/>
      <c r="K189" s="47"/>
      <c r="L189" s="77"/>
      <c r="M189" s="78"/>
    </row>
    <row r="190" spans="1:13" x14ac:dyDescent="0.25">
      <c r="A190" s="35" t="str">
        <f>Info!$B$15</f>
        <v>Blank - udfyld på "Info"-fanen</v>
      </c>
      <c r="B190" s="42"/>
      <c r="C190" s="64" t="str">
        <f>LEFT(Delformaal[[#This Row],[Delformålsnr.]],1)</f>
        <v/>
      </c>
      <c r="D190" s="35" t="e">
        <f>VLOOKUP(Delformaal[[#This Row],[Delformålsnr.]],Delformål!$A$1:$B$5000,2,FALSE)</f>
        <v>#N/A</v>
      </c>
      <c r="E190" s="46"/>
      <c r="F190" s="47"/>
      <c r="G190" s="47"/>
      <c r="H190" s="48"/>
      <c r="I190" s="35">
        <f t="shared" si="4"/>
        <v>0</v>
      </c>
      <c r="J190" s="46"/>
      <c r="K190" s="47"/>
      <c r="L190" s="77"/>
      <c r="M190" s="78"/>
    </row>
    <row r="191" spans="1:13" x14ac:dyDescent="0.25">
      <c r="A191" s="35" t="str">
        <f>Info!$B$15</f>
        <v>Blank - udfyld på "Info"-fanen</v>
      </c>
      <c r="B191" s="42"/>
      <c r="C191" s="64" t="str">
        <f>LEFT(Delformaal[[#This Row],[Delformålsnr.]],1)</f>
        <v/>
      </c>
      <c r="D191" s="35" t="e">
        <f>VLOOKUP(Delformaal[[#This Row],[Delformålsnr.]],Delformål!$A$1:$B$5000,2,FALSE)</f>
        <v>#N/A</v>
      </c>
      <c r="E191" s="46"/>
      <c r="F191" s="47"/>
      <c r="G191" s="47"/>
      <c r="H191" s="48"/>
      <c r="I191" s="35">
        <f t="shared" si="4"/>
        <v>0</v>
      </c>
      <c r="J191" s="46"/>
      <c r="K191" s="47"/>
      <c r="L191" s="77"/>
      <c r="M191" s="78"/>
    </row>
    <row r="192" spans="1:13" x14ac:dyDescent="0.25">
      <c r="A192" s="35" t="str">
        <f>Info!$B$15</f>
        <v>Blank - udfyld på "Info"-fanen</v>
      </c>
      <c r="B192" s="42"/>
      <c r="C192" s="64" t="str">
        <f>LEFT(Delformaal[[#This Row],[Delformålsnr.]],1)</f>
        <v/>
      </c>
      <c r="D192" s="35" t="e">
        <f>VLOOKUP(Delformaal[[#This Row],[Delformålsnr.]],Delformål!$A$1:$B$5000,2,FALSE)</f>
        <v>#N/A</v>
      </c>
      <c r="E192" s="46"/>
      <c r="F192" s="47"/>
      <c r="G192" s="47"/>
      <c r="H192" s="48"/>
      <c r="I192" s="35">
        <f t="shared" si="4"/>
        <v>0</v>
      </c>
      <c r="J192" s="46"/>
      <c r="K192" s="47"/>
      <c r="L192" s="77"/>
      <c r="M192" s="78"/>
    </row>
    <row r="193" spans="1:13" x14ac:dyDescent="0.25">
      <c r="A193" s="35" t="str">
        <f>Info!$B$15</f>
        <v>Blank - udfyld på "Info"-fanen</v>
      </c>
      <c r="B193" s="42"/>
      <c r="C193" s="64" t="str">
        <f>LEFT(Delformaal[[#This Row],[Delformålsnr.]],1)</f>
        <v/>
      </c>
      <c r="D193" s="35" t="e">
        <f>VLOOKUP(Delformaal[[#This Row],[Delformålsnr.]],Delformål!$A$1:$B$5000,2,FALSE)</f>
        <v>#N/A</v>
      </c>
      <c r="E193" s="46"/>
      <c r="F193" s="47"/>
      <c r="G193" s="47"/>
      <c r="H193" s="48"/>
      <c r="I193" s="35">
        <f t="shared" si="4"/>
        <v>0</v>
      </c>
      <c r="J193" s="46"/>
      <c r="K193" s="47"/>
      <c r="L193" s="77"/>
      <c r="M193" s="78"/>
    </row>
    <row r="194" spans="1:13" x14ac:dyDescent="0.25">
      <c r="A194" s="35" t="str">
        <f>Info!$B$15</f>
        <v>Blank - udfyld på "Info"-fanen</v>
      </c>
      <c r="B194" s="42"/>
      <c r="C194" s="64" t="str">
        <f>LEFT(Delformaal[[#This Row],[Delformålsnr.]],1)</f>
        <v/>
      </c>
      <c r="D194" s="35" t="e">
        <f>VLOOKUP(Delformaal[[#This Row],[Delformålsnr.]],Delformål!$A$1:$B$5000,2,FALSE)</f>
        <v>#N/A</v>
      </c>
      <c r="E194" s="46"/>
      <c r="F194" s="47"/>
      <c r="G194" s="47"/>
      <c r="H194" s="48"/>
      <c r="I194" s="35">
        <f t="shared" si="4"/>
        <v>0</v>
      </c>
      <c r="J194" s="46"/>
      <c r="K194" s="47"/>
      <c r="L194" s="77"/>
      <c r="M194" s="78"/>
    </row>
    <row r="195" spans="1:13" x14ac:dyDescent="0.25">
      <c r="A195" s="35" t="str">
        <f>Info!$B$15</f>
        <v>Blank - udfyld på "Info"-fanen</v>
      </c>
      <c r="B195" s="42"/>
      <c r="C195" s="64" t="str">
        <f>LEFT(Delformaal[[#This Row],[Delformålsnr.]],1)</f>
        <v/>
      </c>
      <c r="D195" s="35" t="e">
        <f>VLOOKUP(Delformaal[[#This Row],[Delformålsnr.]],Delformål!$A$1:$B$5000,2,FALSE)</f>
        <v>#N/A</v>
      </c>
      <c r="E195" s="46"/>
      <c r="F195" s="47"/>
      <c r="G195" s="47"/>
      <c r="H195" s="48"/>
      <c r="I195" s="35">
        <f t="shared" si="4"/>
        <v>0</v>
      </c>
      <c r="J195" s="46"/>
      <c r="K195" s="47"/>
      <c r="L195" s="77"/>
      <c r="M195" s="78"/>
    </row>
    <row r="196" spans="1:13" x14ac:dyDescent="0.25">
      <c r="A196" s="35" t="str">
        <f>Info!$B$15</f>
        <v>Blank - udfyld på "Info"-fanen</v>
      </c>
      <c r="B196" s="42"/>
      <c r="C196" s="64" t="str">
        <f>LEFT(Delformaal[[#This Row],[Delformålsnr.]],1)</f>
        <v/>
      </c>
      <c r="D196" s="35" t="e">
        <f>VLOOKUP(Delformaal[[#This Row],[Delformålsnr.]],Delformål!$A$1:$B$5000,2,FALSE)</f>
        <v>#N/A</v>
      </c>
      <c r="E196" s="46"/>
      <c r="F196" s="47"/>
      <c r="G196" s="47"/>
      <c r="H196" s="48"/>
      <c r="I196" s="35">
        <f t="shared" si="4"/>
        <v>0</v>
      </c>
      <c r="J196" s="46"/>
      <c r="K196" s="47"/>
      <c r="L196" s="77"/>
      <c r="M196" s="78"/>
    </row>
    <row r="197" spans="1:13" x14ac:dyDescent="0.25">
      <c r="A197" s="35" t="str">
        <f>Info!$B$15</f>
        <v>Blank - udfyld på "Info"-fanen</v>
      </c>
      <c r="B197" s="42"/>
      <c r="C197" s="64" t="str">
        <f>LEFT(Delformaal[[#This Row],[Delformålsnr.]],1)</f>
        <v/>
      </c>
      <c r="D197" s="35" t="e">
        <f>VLOOKUP(Delformaal[[#This Row],[Delformålsnr.]],Delformål!$A$1:$B$5000,2,FALSE)</f>
        <v>#N/A</v>
      </c>
      <c r="E197" s="46"/>
      <c r="F197" s="47"/>
      <c r="G197" s="47"/>
      <c r="H197" s="48"/>
      <c r="I197" s="35">
        <f t="shared" si="4"/>
        <v>0</v>
      </c>
      <c r="J197" s="46"/>
      <c r="K197" s="47"/>
      <c r="L197" s="77"/>
      <c r="M197" s="78"/>
    </row>
    <row r="198" spans="1:13" x14ac:dyDescent="0.25">
      <c r="A198" s="35" t="str">
        <f>Info!$B$15</f>
        <v>Blank - udfyld på "Info"-fanen</v>
      </c>
      <c r="B198" s="42"/>
      <c r="C198" s="64" t="str">
        <f>LEFT(Delformaal[[#This Row],[Delformålsnr.]],1)</f>
        <v/>
      </c>
      <c r="D198" s="35" t="e">
        <f>VLOOKUP(Delformaal[[#This Row],[Delformålsnr.]],Delformål!$A$1:$B$5000,2,FALSE)</f>
        <v>#N/A</v>
      </c>
      <c r="E198" s="46"/>
      <c r="F198" s="47"/>
      <c r="G198" s="47"/>
      <c r="H198" s="48"/>
      <c r="I198" s="35">
        <f t="shared" si="4"/>
        <v>0</v>
      </c>
      <c r="J198" s="46"/>
      <c r="K198" s="47"/>
      <c r="L198" s="77"/>
      <c r="M198" s="78"/>
    </row>
    <row r="199" spans="1:13" x14ac:dyDescent="0.25">
      <c r="A199" s="35" t="str">
        <f>Info!$B$15</f>
        <v>Blank - udfyld på "Info"-fanen</v>
      </c>
      <c r="B199" s="42"/>
      <c r="C199" s="64" t="str">
        <f>LEFT(Delformaal[[#This Row],[Delformålsnr.]],1)</f>
        <v/>
      </c>
      <c r="D199" s="35" t="e">
        <f>VLOOKUP(Delformaal[[#This Row],[Delformålsnr.]],Delformål!$A$1:$B$5000,2,FALSE)</f>
        <v>#N/A</v>
      </c>
      <c r="E199" s="46"/>
      <c r="F199" s="47"/>
      <c r="G199" s="47"/>
      <c r="H199" s="48"/>
      <c r="I199" s="35">
        <f t="shared" si="4"/>
        <v>0</v>
      </c>
      <c r="J199" s="46"/>
      <c r="K199" s="47"/>
      <c r="L199" s="77"/>
      <c r="M199" s="78"/>
    </row>
    <row r="200" spans="1:13" x14ac:dyDescent="0.25">
      <c r="A200" s="35" t="str">
        <f>Info!$B$15</f>
        <v>Blank - udfyld på "Info"-fanen</v>
      </c>
      <c r="B200" s="42"/>
      <c r="C200" s="64" t="str">
        <f>LEFT(Delformaal[[#This Row],[Delformålsnr.]],1)</f>
        <v/>
      </c>
      <c r="D200" s="35" t="e">
        <f>VLOOKUP(Delformaal[[#This Row],[Delformålsnr.]],Delformål!$A$1:$B$5000,2,FALSE)</f>
        <v>#N/A</v>
      </c>
      <c r="E200" s="46"/>
      <c r="F200" s="47"/>
      <c r="G200" s="47"/>
      <c r="H200" s="48"/>
      <c r="I200" s="35">
        <f t="shared" si="4"/>
        <v>0</v>
      </c>
      <c r="J200" s="46"/>
      <c r="K200" s="47"/>
      <c r="L200" s="77"/>
      <c r="M200" s="78"/>
    </row>
    <row r="201" spans="1:13" x14ac:dyDescent="0.25">
      <c r="A201" s="35" t="str">
        <f>Info!$B$15</f>
        <v>Blank - udfyld på "Info"-fanen</v>
      </c>
      <c r="B201" s="42"/>
      <c r="C201" s="64" t="str">
        <f>LEFT(Delformaal[[#This Row],[Delformålsnr.]],1)</f>
        <v/>
      </c>
      <c r="D201" s="35" t="e">
        <f>VLOOKUP(Delformaal[[#This Row],[Delformålsnr.]],Delformål!$A$1:$B$5000,2,FALSE)</f>
        <v>#N/A</v>
      </c>
      <c r="E201" s="46"/>
      <c r="F201" s="47"/>
      <c r="G201" s="47"/>
      <c r="H201" s="48"/>
      <c r="I201" s="35">
        <f t="shared" si="4"/>
        <v>0</v>
      </c>
      <c r="J201" s="46"/>
      <c r="K201" s="47"/>
      <c r="L201" s="77"/>
      <c r="M201" s="78"/>
    </row>
    <row r="202" spans="1:13" x14ac:dyDescent="0.25">
      <c r="A202" s="35" t="str">
        <f>Info!$B$15</f>
        <v>Blank - udfyld på "Info"-fanen</v>
      </c>
      <c r="B202" s="42"/>
      <c r="C202" s="64" t="str">
        <f>LEFT(Delformaal[[#This Row],[Delformålsnr.]],1)</f>
        <v/>
      </c>
      <c r="D202" s="35" t="e">
        <f>VLOOKUP(Delformaal[[#This Row],[Delformålsnr.]],Delformål!$A$1:$B$5000,2,FALSE)</f>
        <v>#N/A</v>
      </c>
      <c r="E202" s="46"/>
      <c r="F202" s="47"/>
      <c r="G202" s="47"/>
      <c r="H202" s="48"/>
      <c r="I202" s="35">
        <f t="shared" si="4"/>
        <v>0</v>
      </c>
      <c r="J202" s="46"/>
      <c r="K202" s="47"/>
      <c r="L202" s="77"/>
      <c r="M202" s="78"/>
    </row>
    <row r="203" spans="1:13" x14ac:dyDescent="0.25">
      <c r="A203" s="35" t="str">
        <f>Info!$B$15</f>
        <v>Blank - udfyld på "Info"-fanen</v>
      </c>
      <c r="B203" s="42"/>
      <c r="C203" s="64" t="str">
        <f>LEFT(Delformaal[[#This Row],[Delformålsnr.]],1)</f>
        <v/>
      </c>
      <c r="D203" s="35" t="e">
        <f>VLOOKUP(Delformaal[[#This Row],[Delformålsnr.]],Delformål!$A$1:$B$5000,2,FALSE)</f>
        <v>#N/A</v>
      </c>
      <c r="E203" s="46"/>
      <c r="F203" s="47"/>
      <c r="G203" s="47"/>
      <c r="H203" s="48"/>
      <c r="I203" s="35">
        <f t="shared" si="4"/>
        <v>0</v>
      </c>
      <c r="J203" s="46"/>
      <c r="K203" s="47"/>
      <c r="L203" s="77"/>
      <c r="M203" s="78"/>
    </row>
    <row r="204" spans="1:13" x14ac:dyDescent="0.25">
      <c r="A204" s="35" t="str">
        <f>Info!$B$15</f>
        <v>Blank - udfyld på "Info"-fanen</v>
      </c>
      <c r="B204" s="42"/>
      <c r="C204" s="64" t="str">
        <f>LEFT(Delformaal[[#This Row],[Delformålsnr.]],1)</f>
        <v/>
      </c>
      <c r="D204" s="35" t="e">
        <f>VLOOKUP(Delformaal[[#This Row],[Delformålsnr.]],Delformål!$A$1:$B$5000,2,FALSE)</f>
        <v>#N/A</v>
      </c>
      <c r="E204" s="46"/>
      <c r="F204" s="47"/>
      <c r="G204" s="47"/>
      <c r="H204" s="48"/>
      <c r="I204" s="35">
        <f t="shared" si="4"/>
        <v>0</v>
      </c>
      <c r="J204" s="46"/>
      <c r="K204" s="47"/>
      <c r="L204" s="77"/>
      <c r="M204" s="78"/>
    </row>
    <row r="205" spans="1:13" x14ac:dyDescent="0.25">
      <c r="A205" s="35" t="str">
        <f>Info!$B$15</f>
        <v>Blank - udfyld på "Info"-fanen</v>
      </c>
      <c r="B205" s="42"/>
      <c r="C205" s="64" t="str">
        <f>LEFT(Delformaal[[#This Row],[Delformålsnr.]],1)</f>
        <v/>
      </c>
      <c r="D205" s="35" t="e">
        <f>VLOOKUP(Delformaal[[#This Row],[Delformålsnr.]],Delformål!$A$1:$B$5000,2,FALSE)</f>
        <v>#N/A</v>
      </c>
      <c r="E205" s="46"/>
      <c r="F205" s="47"/>
      <c r="G205" s="47"/>
      <c r="H205" s="48"/>
      <c r="I205" s="35">
        <f t="shared" si="4"/>
        <v>0</v>
      </c>
      <c r="J205" s="46"/>
      <c r="K205" s="47"/>
      <c r="L205" s="77"/>
      <c r="M205" s="78"/>
    </row>
    <row r="206" spans="1:13" x14ac:dyDescent="0.25">
      <c r="A206" s="35" t="str">
        <f>Info!$B$15</f>
        <v>Blank - udfyld på "Info"-fanen</v>
      </c>
      <c r="B206" s="42"/>
      <c r="C206" s="64" t="str">
        <f>LEFT(Delformaal[[#This Row],[Delformålsnr.]],1)</f>
        <v/>
      </c>
      <c r="D206" s="35" t="e">
        <f>VLOOKUP(Delformaal[[#This Row],[Delformålsnr.]],Delformål!$A$1:$B$5000,2,FALSE)</f>
        <v>#N/A</v>
      </c>
      <c r="E206" s="46"/>
      <c r="F206" s="47"/>
      <c r="G206" s="47"/>
      <c r="H206" s="48"/>
      <c r="I206" s="35">
        <f t="shared" si="4"/>
        <v>0</v>
      </c>
      <c r="J206" s="46"/>
      <c r="K206" s="47"/>
      <c r="L206" s="77"/>
      <c r="M206" s="78"/>
    </row>
    <row r="207" spans="1:13" x14ac:dyDescent="0.25">
      <c r="A207" s="35" t="str">
        <f>Info!$B$15</f>
        <v>Blank - udfyld på "Info"-fanen</v>
      </c>
      <c r="B207" s="42"/>
      <c r="C207" s="64" t="str">
        <f>LEFT(Delformaal[[#This Row],[Delformålsnr.]],1)</f>
        <v/>
      </c>
      <c r="D207" s="35" t="e">
        <f>VLOOKUP(Delformaal[[#This Row],[Delformålsnr.]],Delformål!$A$1:$B$5000,2,FALSE)</f>
        <v>#N/A</v>
      </c>
      <c r="E207" s="46"/>
      <c r="F207" s="47"/>
      <c r="G207" s="47"/>
      <c r="H207" s="48"/>
      <c r="I207" s="35">
        <f t="shared" si="4"/>
        <v>0</v>
      </c>
      <c r="J207" s="46"/>
      <c r="K207" s="47"/>
      <c r="L207" s="77"/>
      <c r="M207" s="78"/>
    </row>
    <row r="208" spans="1:13" x14ac:dyDescent="0.25">
      <c r="A208" s="35" t="str">
        <f>Info!$B$15</f>
        <v>Blank - udfyld på "Info"-fanen</v>
      </c>
      <c r="B208" s="42"/>
      <c r="C208" s="64" t="str">
        <f>LEFT(Delformaal[[#This Row],[Delformålsnr.]],1)</f>
        <v/>
      </c>
      <c r="D208" s="35" t="e">
        <f>VLOOKUP(Delformaal[[#This Row],[Delformålsnr.]],Delformål!$A$1:$B$5000,2,FALSE)</f>
        <v>#N/A</v>
      </c>
      <c r="E208" s="46"/>
      <c r="F208" s="47"/>
      <c r="G208" s="47"/>
      <c r="H208" s="48"/>
      <c r="I208" s="35">
        <f t="shared" si="4"/>
        <v>0</v>
      </c>
      <c r="J208" s="46"/>
      <c r="K208" s="47"/>
      <c r="L208" s="77"/>
      <c r="M208" s="78"/>
    </row>
    <row r="209" spans="1:13" x14ac:dyDescent="0.25">
      <c r="A209" s="35" t="str">
        <f>Info!$B$15</f>
        <v>Blank - udfyld på "Info"-fanen</v>
      </c>
      <c r="B209" s="42"/>
      <c r="C209" s="64" t="str">
        <f>LEFT(Delformaal[[#This Row],[Delformålsnr.]],1)</f>
        <v/>
      </c>
      <c r="D209" s="35" t="e">
        <f>VLOOKUP(Delformaal[[#This Row],[Delformålsnr.]],Delformål!$A$1:$B$5000,2,FALSE)</f>
        <v>#N/A</v>
      </c>
      <c r="E209" s="46"/>
      <c r="F209" s="47"/>
      <c r="G209" s="47"/>
      <c r="H209" s="48"/>
      <c r="I209" s="35">
        <f t="shared" si="4"/>
        <v>0</v>
      </c>
      <c r="J209" s="46"/>
      <c r="K209" s="47"/>
      <c r="L209" s="77"/>
      <c r="M209" s="78"/>
    </row>
    <row r="210" spans="1:13" x14ac:dyDescent="0.25">
      <c r="A210" s="35" t="str">
        <f>Info!$B$15</f>
        <v>Blank - udfyld på "Info"-fanen</v>
      </c>
      <c r="B210" s="42"/>
      <c r="C210" s="64" t="str">
        <f>LEFT(Delformaal[[#This Row],[Delformålsnr.]],1)</f>
        <v/>
      </c>
      <c r="D210" s="35" t="e">
        <f>VLOOKUP(Delformaal[[#This Row],[Delformålsnr.]],Delformål!$A$1:$B$5000,2,FALSE)</f>
        <v>#N/A</v>
      </c>
      <c r="E210" s="46"/>
      <c r="F210" s="47"/>
      <c r="G210" s="47"/>
      <c r="H210" s="48"/>
      <c r="I210" s="35">
        <f t="shared" si="4"/>
        <v>0</v>
      </c>
      <c r="J210" s="46"/>
      <c r="K210" s="47"/>
      <c r="L210" s="77"/>
      <c r="M210" s="78"/>
    </row>
    <row r="211" spans="1:13" x14ac:dyDescent="0.25">
      <c r="A211" s="35" t="str">
        <f>Info!$B$15</f>
        <v>Blank - udfyld på "Info"-fanen</v>
      </c>
      <c r="B211" s="42"/>
      <c r="C211" s="64" t="str">
        <f>LEFT(Delformaal[[#This Row],[Delformålsnr.]],1)</f>
        <v/>
      </c>
      <c r="D211" s="35" t="e">
        <f>VLOOKUP(Delformaal[[#This Row],[Delformålsnr.]],Delformål!$A$1:$B$5000,2,FALSE)</f>
        <v>#N/A</v>
      </c>
      <c r="E211" s="46"/>
      <c r="F211" s="47"/>
      <c r="G211" s="47"/>
      <c r="H211" s="48"/>
      <c r="I211" s="35">
        <f t="shared" si="4"/>
        <v>0</v>
      </c>
      <c r="J211" s="46"/>
      <c r="K211" s="47"/>
      <c r="L211" s="77"/>
      <c r="M211" s="78"/>
    </row>
    <row r="212" spans="1:13" x14ac:dyDescent="0.25">
      <c r="A212" s="35" t="str">
        <f>Info!$B$15</f>
        <v>Blank - udfyld på "Info"-fanen</v>
      </c>
      <c r="B212" s="42"/>
      <c r="C212" s="64" t="str">
        <f>LEFT(Delformaal[[#This Row],[Delformålsnr.]],1)</f>
        <v/>
      </c>
      <c r="D212" s="35" t="e">
        <f>VLOOKUP(Delformaal[[#This Row],[Delformålsnr.]],Delformål!$A$1:$B$5000,2,FALSE)</f>
        <v>#N/A</v>
      </c>
      <c r="E212" s="46"/>
      <c r="F212" s="47"/>
      <c r="G212" s="47"/>
      <c r="H212" s="48"/>
      <c r="I212" s="35">
        <f t="shared" si="4"/>
        <v>0</v>
      </c>
      <c r="J212" s="46"/>
      <c r="K212" s="47"/>
      <c r="L212" s="77"/>
      <c r="M212" s="78"/>
    </row>
    <row r="213" spans="1:13" x14ac:dyDescent="0.25">
      <c r="A213" s="35" t="str">
        <f>Info!$B$15</f>
        <v>Blank - udfyld på "Info"-fanen</v>
      </c>
      <c r="B213" s="42"/>
      <c r="C213" s="64" t="str">
        <f>LEFT(Delformaal[[#This Row],[Delformålsnr.]],1)</f>
        <v/>
      </c>
      <c r="D213" s="35" t="e">
        <f>VLOOKUP(Delformaal[[#This Row],[Delformålsnr.]],Delformål!$A$1:$B$5000,2,FALSE)</f>
        <v>#N/A</v>
      </c>
      <c r="E213" s="46"/>
      <c r="F213" s="47"/>
      <c r="G213" s="47"/>
      <c r="H213" s="48"/>
      <c r="I213" s="35">
        <f t="shared" si="4"/>
        <v>0</v>
      </c>
      <c r="J213" s="46"/>
      <c r="K213" s="47"/>
      <c r="L213" s="77"/>
      <c r="M213" s="78"/>
    </row>
    <row r="214" spans="1:13" x14ac:dyDescent="0.25">
      <c r="A214" s="35" t="str">
        <f>Info!$B$15</f>
        <v>Blank - udfyld på "Info"-fanen</v>
      </c>
      <c r="B214" s="42"/>
      <c r="C214" s="64" t="str">
        <f>LEFT(Delformaal[[#This Row],[Delformålsnr.]],1)</f>
        <v/>
      </c>
      <c r="D214" s="35" t="e">
        <f>VLOOKUP(Delformaal[[#This Row],[Delformålsnr.]],Delformål!$A$1:$B$5000,2,FALSE)</f>
        <v>#N/A</v>
      </c>
      <c r="E214" s="46"/>
      <c r="F214" s="47"/>
      <c r="G214" s="47"/>
      <c r="H214" s="48"/>
      <c r="I214" s="35">
        <f t="shared" si="4"/>
        <v>0</v>
      </c>
      <c r="J214" s="46"/>
      <c r="K214" s="47"/>
      <c r="L214" s="77"/>
      <c r="M214" s="78"/>
    </row>
    <row r="215" spans="1:13" x14ac:dyDescent="0.25">
      <c r="A215" s="35" t="str">
        <f>Info!$B$15</f>
        <v>Blank - udfyld på "Info"-fanen</v>
      </c>
      <c r="B215" s="42"/>
      <c r="C215" s="64" t="str">
        <f>LEFT(Delformaal[[#This Row],[Delformålsnr.]],1)</f>
        <v/>
      </c>
      <c r="D215" s="35" t="e">
        <f>VLOOKUP(Delformaal[[#This Row],[Delformålsnr.]],Delformål!$A$1:$B$5000,2,FALSE)</f>
        <v>#N/A</v>
      </c>
      <c r="E215" s="46"/>
      <c r="F215" s="47"/>
      <c r="G215" s="47"/>
      <c r="H215" s="48"/>
      <c r="I215" s="35">
        <f t="shared" si="4"/>
        <v>0</v>
      </c>
      <c r="J215" s="46"/>
      <c r="K215" s="47"/>
      <c r="L215" s="77"/>
      <c r="M215" s="78"/>
    </row>
    <row r="216" spans="1:13" x14ac:dyDescent="0.25">
      <c r="A216" s="35" t="str">
        <f>Info!$B$15</f>
        <v>Blank - udfyld på "Info"-fanen</v>
      </c>
      <c r="B216" s="42"/>
      <c r="C216" s="64" t="str">
        <f>LEFT(Delformaal[[#This Row],[Delformålsnr.]],1)</f>
        <v/>
      </c>
      <c r="D216" s="35" t="e">
        <f>VLOOKUP(Delformaal[[#This Row],[Delformålsnr.]],Delformål!$A$1:$B$5000,2,FALSE)</f>
        <v>#N/A</v>
      </c>
      <c r="E216" s="46"/>
      <c r="F216" s="47"/>
      <c r="G216" s="47"/>
      <c r="H216" s="48"/>
      <c r="I216" s="35">
        <f t="shared" si="4"/>
        <v>0</v>
      </c>
      <c r="J216" s="46"/>
      <c r="K216" s="47"/>
      <c r="L216" s="77"/>
      <c r="M216" s="78"/>
    </row>
    <row r="217" spans="1:13" x14ac:dyDescent="0.25">
      <c r="A217" s="35" t="str">
        <f>Info!$B$15</f>
        <v>Blank - udfyld på "Info"-fanen</v>
      </c>
      <c r="B217" s="42"/>
      <c r="C217" s="64" t="str">
        <f>LEFT(Delformaal[[#This Row],[Delformålsnr.]],1)</f>
        <v/>
      </c>
      <c r="D217" s="35" t="e">
        <f>VLOOKUP(Delformaal[[#This Row],[Delformålsnr.]],Delformål!$A$1:$B$5000,2,FALSE)</f>
        <v>#N/A</v>
      </c>
      <c r="E217" s="46"/>
      <c r="F217" s="47"/>
      <c r="G217" s="47"/>
      <c r="H217" s="48"/>
      <c r="I217" s="35">
        <f t="shared" si="4"/>
        <v>0</v>
      </c>
      <c r="J217" s="46"/>
      <c r="K217" s="47"/>
      <c r="L217" s="77"/>
      <c r="M217" s="78"/>
    </row>
    <row r="218" spans="1:13" x14ac:dyDescent="0.25">
      <c r="A218" s="35" t="str">
        <f>Info!$B$15</f>
        <v>Blank - udfyld på "Info"-fanen</v>
      </c>
      <c r="B218" s="42"/>
      <c r="C218" s="64" t="str">
        <f>LEFT(Delformaal[[#This Row],[Delformålsnr.]],1)</f>
        <v/>
      </c>
      <c r="D218" s="35" t="e">
        <f>VLOOKUP(Delformaal[[#This Row],[Delformålsnr.]],Delformål!$A$1:$B$5000,2,FALSE)</f>
        <v>#N/A</v>
      </c>
      <c r="E218" s="46"/>
      <c r="F218" s="47"/>
      <c r="G218" s="47"/>
      <c r="H218" s="48"/>
      <c r="I218" s="35">
        <f t="shared" si="4"/>
        <v>0</v>
      </c>
      <c r="J218" s="46"/>
      <c r="K218" s="47"/>
      <c r="L218" s="77"/>
      <c r="M218" s="78"/>
    </row>
    <row r="219" spans="1:13" x14ac:dyDescent="0.25">
      <c r="A219" s="35" t="str">
        <f>Info!$B$15</f>
        <v>Blank - udfyld på "Info"-fanen</v>
      </c>
      <c r="B219" s="42"/>
      <c r="C219" s="64" t="str">
        <f>LEFT(Delformaal[[#This Row],[Delformålsnr.]],1)</f>
        <v/>
      </c>
      <c r="D219" s="35" t="e">
        <f>VLOOKUP(Delformaal[[#This Row],[Delformålsnr.]],Delformål!$A$1:$B$5000,2,FALSE)</f>
        <v>#N/A</v>
      </c>
      <c r="E219" s="46"/>
      <c r="F219" s="47"/>
      <c r="G219" s="47"/>
      <c r="H219" s="48"/>
      <c r="I219" s="35">
        <f t="shared" si="4"/>
        <v>0</v>
      </c>
      <c r="J219" s="46"/>
      <c r="K219" s="47"/>
      <c r="L219" s="77"/>
      <c r="M219" s="78"/>
    </row>
    <row r="220" spans="1:13" x14ac:dyDescent="0.25">
      <c r="A220" s="35" t="str">
        <f>Info!$B$15</f>
        <v>Blank - udfyld på "Info"-fanen</v>
      </c>
      <c r="B220" s="42"/>
      <c r="C220" s="64" t="str">
        <f>LEFT(Delformaal[[#This Row],[Delformålsnr.]],1)</f>
        <v/>
      </c>
      <c r="D220" s="35" t="e">
        <f>VLOOKUP(Delformaal[[#This Row],[Delformålsnr.]],Delformål!$A$1:$B$5000,2,FALSE)</f>
        <v>#N/A</v>
      </c>
      <c r="E220" s="46"/>
      <c r="F220" s="47"/>
      <c r="G220" s="47"/>
      <c r="H220" s="48"/>
      <c r="I220" s="35">
        <f t="shared" si="4"/>
        <v>0</v>
      </c>
      <c r="J220" s="46"/>
      <c r="K220" s="47"/>
      <c r="L220" s="77"/>
      <c r="M220" s="78"/>
    </row>
    <row r="221" spans="1:13" x14ac:dyDescent="0.25">
      <c r="A221" s="35" t="str">
        <f>Info!$B$15</f>
        <v>Blank - udfyld på "Info"-fanen</v>
      </c>
      <c r="B221" s="42"/>
      <c r="C221" s="64" t="str">
        <f>LEFT(Delformaal[[#This Row],[Delformålsnr.]],1)</f>
        <v/>
      </c>
      <c r="D221" s="35" t="e">
        <f>VLOOKUP(Delformaal[[#This Row],[Delformålsnr.]],Delformål!$A$1:$B$5000,2,FALSE)</f>
        <v>#N/A</v>
      </c>
      <c r="E221" s="46"/>
      <c r="F221" s="47"/>
      <c r="G221" s="47"/>
      <c r="H221" s="48"/>
      <c r="I221" s="35">
        <f t="shared" si="4"/>
        <v>0</v>
      </c>
      <c r="J221" s="46"/>
      <c r="K221" s="47"/>
      <c r="L221" s="77"/>
      <c r="M221" s="78"/>
    </row>
    <row r="222" spans="1:13" x14ac:dyDescent="0.25">
      <c r="A222" s="35" t="str">
        <f>Info!$B$15</f>
        <v>Blank - udfyld på "Info"-fanen</v>
      </c>
      <c r="B222" s="42"/>
      <c r="C222" s="64" t="str">
        <f>LEFT(Delformaal[[#This Row],[Delformålsnr.]],1)</f>
        <v/>
      </c>
      <c r="D222" s="35" t="e">
        <f>VLOOKUP(Delformaal[[#This Row],[Delformålsnr.]],Delformål!$A$1:$B$5000,2,FALSE)</f>
        <v>#N/A</v>
      </c>
      <c r="E222" s="46"/>
      <c r="F222" s="47"/>
      <c r="G222" s="47"/>
      <c r="H222" s="48"/>
      <c r="I222" s="35">
        <f t="shared" si="4"/>
        <v>0</v>
      </c>
      <c r="J222" s="46"/>
      <c r="K222" s="47"/>
      <c r="L222" s="77"/>
      <c r="M222" s="78"/>
    </row>
    <row r="223" spans="1:13" x14ac:dyDescent="0.25">
      <c r="A223" s="35" t="str">
        <f>Info!$B$15</f>
        <v>Blank - udfyld på "Info"-fanen</v>
      </c>
      <c r="B223" s="42"/>
      <c r="C223" s="64" t="str">
        <f>LEFT(Delformaal[[#This Row],[Delformålsnr.]],1)</f>
        <v/>
      </c>
      <c r="D223" s="35" t="e">
        <f>VLOOKUP(Delformaal[[#This Row],[Delformålsnr.]],Delformål!$A$1:$B$5000,2,FALSE)</f>
        <v>#N/A</v>
      </c>
      <c r="E223" s="46"/>
      <c r="F223" s="47"/>
      <c r="G223" s="47"/>
      <c r="H223" s="48"/>
      <c r="I223" s="35">
        <f t="shared" si="4"/>
        <v>0</v>
      </c>
      <c r="J223" s="46"/>
      <c r="K223" s="47"/>
      <c r="L223" s="77"/>
      <c r="M223" s="78"/>
    </row>
    <row r="224" spans="1:13" x14ac:dyDescent="0.25">
      <c r="A224" s="35" t="str">
        <f>Info!$B$15</f>
        <v>Blank - udfyld på "Info"-fanen</v>
      </c>
      <c r="B224" s="42"/>
      <c r="C224" s="64" t="str">
        <f>LEFT(Delformaal[[#This Row],[Delformålsnr.]],1)</f>
        <v/>
      </c>
      <c r="D224" s="35" t="e">
        <f>VLOOKUP(Delformaal[[#This Row],[Delformålsnr.]],Delformål!$A$1:$B$5000,2,FALSE)</f>
        <v>#N/A</v>
      </c>
      <c r="E224" s="46"/>
      <c r="F224" s="47"/>
      <c r="G224" s="47"/>
      <c r="H224" s="48"/>
      <c r="I224" s="35">
        <f t="shared" si="4"/>
        <v>0</v>
      </c>
      <c r="J224" s="46"/>
      <c r="K224" s="47"/>
      <c r="L224" s="77"/>
      <c r="M224" s="78"/>
    </row>
    <row r="225" spans="1:13" x14ac:dyDescent="0.25">
      <c r="A225" s="35" t="str">
        <f>Info!$B$15</f>
        <v>Blank - udfyld på "Info"-fanen</v>
      </c>
      <c r="B225" s="42"/>
      <c r="C225" s="64" t="str">
        <f>LEFT(Delformaal[[#This Row],[Delformålsnr.]],1)</f>
        <v/>
      </c>
      <c r="D225" s="35" t="e">
        <f>VLOOKUP(Delformaal[[#This Row],[Delformålsnr.]],Delformål!$A$1:$B$5000,2,FALSE)</f>
        <v>#N/A</v>
      </c>
      <c r="E225" s="46"/>
      <c r="F225" s="47"/>
      <c r="G225" s="47"/>
      <c r="H225" s="48"/>
      <c r="I225" s="35">
        <f t="shared" si="4"/>
        <v>0</v>
      </c>
      <c r="J225" s="46"/>
      <c r="K225" s="47"/>
      <c r="L225" s="77"/>
      <c r="M225" s="78"/>
    </row>
    <row r="226" spans="1:13" x14ac:dyDescent="0.25">
      <c r="A226" s="35" t="str">
        <f>Info!$B$15</f>
        <v>Blank - udfyld på "Info"-fanen</v>
      </c>
      <c r="B226" s="42"/>
      <c r="C226" s="64" t="str">
        <f>LEFT(Delformaal[[#This Row],[Delformålsnr.]],1)</f>
        <v/>
      </c>
      <c r="D226" s="35" t="e">
        <f>VLOOKUP(Delformaal[[#This Row],[Delformålsnr.]],Delformål!$A$1:$B$5000,2,FALSE)</f>
        <v>#N/A</v>
      </c>
      <c r="E226" s="46"/>
      <c r="F226" s="47"/>
      <c r="G226" s="47"/>
      <c r="H226" s="48"/>
      <c r="I226" s="35">
        <f t="shared" si="4"/>
        <v>0</v>
      </c>
      <c r="J226" s="46"/>
      <c r="K226" s="47"/>
      <c r="L226" s="77"/>
      <c r="M226" s="78"/>
    </row>
    <row r="227" spans="1:13" x14ac:dyDescent="0.25">
      <c r="A227" s="35" t="str">
        <f>Info!$B$15</f>
        <v>Blank - udfyld på "Info"-fanen</v>
      </c>
      <c r="B227" s="42"/>
      <c r="C227" s="64" t="str">
        <f>LEFT(Delformaal[[#This Row],[Delformålsnr.]],1)</f>
        <v/>
      </c>
      <c r="D227" s="35" t="e">
        <f>VLOOKUP(Delformaal[[#This Row],[Delformålsnr.]],Delformål!$A$1:$B$5000,2,FALSE)</f>
        <v>#N/A</v>
      </c>
      <c r="E227" s="46"/>
      <c r="F227" s="47"/>
      <c r="G227" s="47"/>
      <c r="H227" s="48"/>
      <c r="I227" s="35">
        <f t="shared" si="4"/>
        <v>0</v>
      </c>
      <c r="J227" s="46"/>
      <c r="K227" s="47"/>
      <c r="L227" s="77"/>
      <c r="M227" s="78"/>
    </row>
    <row r="228" spans="1:13" x14ac:dyDescent="0.25">
      <c r="A228" s="35" t="str">
        <f>Info!$B$15</f>
        <v>Blank - udfyld på "Info"-fanen</v>
      </c>
      <c r="B228" s="42"/>
      <c r="C228" s="64" t="str">
        <f>LEFT(Delformaal[[#This Row],[Delformålsnr.]],1)</f>
        <v/>
      </c>
      <c r="D228" s="35" t="e">
        <f>VLOOKUP(Delformaal[[#This Row],[Delformålsnr.]],Delformål!$A$1:$B$5000,2,FALSE)</f>
        <v>#N/A</v>
      </c>
      <c r="E228" s="46"/>
      <c r="F228" s="47"/>
      <c r="G228" s="47"/>
      <c r="H228" s="48"/>
      <c r="I228" s="35">
        <f t="shared" si="4"/>
        <v>0</v>
      </c>
      <c r="J228" s="46"/>
      <c r="K228" s="47"/>
      <c r="L228" s="77"/>
      <c r="M228" s="78"/>
    </row>
    <row r="229" spans="1:13" x14ac:dyDescent="0.25">
      <c r="A229" s="35" t="str">
        <f>Info!$B$15</f>
        <v>Blank - udfyld på "Info"-fanen</v>
      </c>
      <c r="B229" s="42"/>
      <c r="C229" s="64" t="str">
        <f>LEFT(Delformaal[[#This Row],[Delformålsnr.]],1)</f>
        <v/>
      </c>
      <c r="D229" s="35" t="e">
        <f>VLOOKUP(Delformaal[[#This Row],[Delformålsnr.]],Delformål!$A$1:$B$5000,2,FALSE)</f>
        <v>#N/A</v>
      </c>
      <c r="E229" s="46"/>
      <c r="F229" s="47"/>
      <c r="G229" s="47"/>
      <c r="H229" s="48"/>
      <c r="I229" s="35">
        <f t="shared" si="4"/>
        <v>0</v>
      </c>
      <c r="J229" s="46"/>
      <c r="K229" s="47"/>
      <c r="L229" s="77"/>
      <c r="M229" s="78"/>
    </row>
    <row r="230" spans="1:13" x14ac:dyDescent="0.25">
      <c r="A230" s="35" t="str">
        <f>Info!$B$15</f>
        <v>Blank - udfyld på "Info"-fanen</v>
      </c>
      <c r="B230" s="42"/>
      <c r="C230" s="64" t="str">
        <f>LEFT(Delformaal[[#This Row],[Delformålsnr.]],1)</f>
        <v/>
      </c>
      <c r="D230" s="35" t="e">
        <f>VLOOKUP(Delformaal[[#This Row],[Delformålsnr.]],Delformål!$A$1:$B$5000,2,FALSE)</f>
        <v>#N/A</v>
      </c>
      <c r="E230" s="46"/>
      <c r="F230" s="47"/>
      <c r="G230" s="47"/>
      <c r="H230" s="48"/>
      <c r="I230" s="35">
        <f t="shared" si="4"/>
        <v>0</v>
      </c>
      <c r="J230" s="46"/>
      <c r="K230" s="47"/>
      <c r="L230" s="77"/>
      <c r="M230" s="78"/>
    </row>
    <row r="231" spans="1:13" x14ac:dyDescent="0.25">
      <c r="A231" s="35" t="str">
        <f>Info!$B$15</f>
        <v>Blank - udfyld på "Info"-fanen</v>
      </c>
      <c r="B231" s="42"/>
      <c r="C231" s="64" t="str">
        <f>LEFT(Delformaal[[#This Row],[Delformålsnr.]],1)</f>
        <v/>
      </c>
      <c r="D231" s="35" t="e">
        <f>VLOOKUP(Delformaal[[#This Row],[Delformålsnr.]],Delformål!$A$1:$B$5000,2,FALSE)</f>
        <v>#N/A</v>
      </c>
      <c r="E231" s="46"/>
      <c r="F231" s="47"/>
      <c r="G231" s="47"/>
      <c r="H231" s="48"/>
      <c r="I231" s="35">
        <f t="shared" si="4"/>
        <v>0</v>
      </c>
      <c r="J231" s="46"/>
      <c r="K231" s="47"/>
      <c r="L231" s="77"/>
      <c r="M231" s="78"/>
    </row>
    <row r="232" spans="1:13" x14ac:dyDescent="0.25">
      <c r="A232" s="35" t="str">
        <f>Info!$B$15</f>
        <v>Blank - udfyld på "Info"-fanen</v>
      </c>
      <c r="B232" s="42"/>
      <c r="C232" s="64" t="str">
        <f>LEFT(Delformaal[[#This Row],[Delformålsnr.]],1)</f>
        <v/>
      </c>
      <c r="D232" s="35" t="e">
        <f>VLOOKUP(Delformaal[[#This Row],[Delformålsnr.]],Delformål!$A$1:$B$5000,2,FALSE)</f>
        <v>#N/A</v>
      </c>
      <c r="E232" s="46"/>
      <c r="F232" s="47"/>
      <c r="G232" s="47"/>
      <c r="H232" s="48"/>
      <c r="I232" s="35">
        <f t="shared" si="4"/>
        <v>0</v>
      </c>
      <c r="J232" s="46"/>
      <c r="K232" s="47"/>
      <c r="L232" s="77"/>
      <c r="M232" s="78"/>
    </row>
    <row r="233" spans="1:13" x14ac:dyDescent="0.25">
      <c r="A233" s="35" t="str">
        <f>Info!$B$15</f>
        <v>Blank - udfyld på "Info"-fanen</v>
      </c>
      <c r="B233" s="42"/>
      <c r="C233" s="64" t="str">
        <f>LEFT(Delformaal[[#This Row],[Delformålsnr.]],1)</f>
        <v/>
      </c>
      <c r="D233" s="35" t="e">
        <f>VLOOKUP(Delformaal[[#This Row],[Delformålsnr.]],Delformål!$A$1:$B$5000,2,FALSE)</f>
        <v>#N/A</v>
      </c>
      <c r="E233" s="46"/>
      <c r="F233" s="47"/>
      <c r="G233" s="47"/>
      <c r="H233" s="48"/>
      <c r="I233" s="35">
        <f t="shared" si="4"/>
        <v>0</v>
      </c>
      <c r="J233" s="46"/>
      <c r="K233" s="47"/>
      <c r="L233" s="77"/>
      <c r="M233" s="78"/>
    </row>
    <row r="234" spans="1:13" x14ac:dyDescent="0.25">
      <c r="A234" s="35" t="str">
        <f>Info!$B$15</f>
        <v>Blank - udfyld på "Info"-fanen</v>
      </c>
      <c r="B234" s="42"/>
      <c r="C234" s="64" t="str">
        <f>LEFT(Delformaal[[#This Row],[Delformålsnr.]],1)</f>
        <v/>
      </c>
      <c r="D234" s="35" t="e">
        <f>VLOOKUP(Delformaal[[#This Row],[Delformålsnr.]],Delformål!$A$1:$B$5000,2,FALSE)</f>
        <v>#N/A</v>
      </c>
      <c r="E234" s="46"/>
      <c r="F234" s="47"/>
      <c r="G234" s="47"/>
      <c r="H234" s="48"/>
      <c r="I234" s="35">
        <f t="shared" si="4"/>
        <v>0</v>
      </c>
      <c r="J234" s="46"/>
      <c r="K234" s="47"/>
      <c r="L234" s="77"/>
      <c r="M234" s="78"/>
    </row>
    <row r="235" spans="1:13" x14ac:dyDescent="0.25">
      <c r="A235" s="35" t="str">
        <f>Info!$B$15</f>
        <v>Blank - udfyld på "Info"-fanen</v>
      </c>
      <c r="B235" s="42"/>
      <c r="C235" s="64" t="str">
        <f>LEFT(Delformaal[[#This Row],[Delformålsnr.]],1)</f>
        <v/>
      </c>
      <c r="D235" s="35" t="e">
        <f>VLOOKUP(Delformaal[[#This Row],[Delformålsnr.]],Delformål!$A$1:$B$5000,2,FALSE)</f>
        <v>#N/A</v>
      </c>
      <c r="E235" s="46"/>
      <c r="F235" s="47"/>
      <c r="G235" s="47"/>
      <c r="H235" s="48"/>
      <c r="I235" s="35">
        <f t="shared" si="4"/>
        <v>0</v>
      </c>
      <c r="J235" s="46"/>
      <c r="K235" s="47"/>
      <c r="L235" s="77"/>
      <c r="M235" s="78"/>
    </row>
    <row r="236" spans="1:13" x14ac:dyDescent="0.25">
      <c r="A236" s="35" t="str">
        <f>Info!$B$15</f>
        <v>Blank - udfyld på "Info"-fanen</v>
      </c>
      <c r="B236" s="42"/>
      <c r="C236" s="64" t="str">
        <f>LEFT(Delformaal[[#This Row],[Delformålsnr.]],1)</f>
        <v/>
      </c>
      <c r="D236" s="35" t="e">
        <f>VLOOKUP(Delformaal[[#This Row],[Delformålsnr.]],Delformål!$A$1:$B$5000,2,FALSE)</f>
        <v>#N/A</v>
      </c>
      <c r="E236" s="46"/>
      <c r="F236" s="47"/>
      <c r="G236" s="47"/>
      <c r="H236" s="48"/>
      <c r="I236" s="35">
        <f t="shared" si="4"/>
        <v>0</v>
      </c>
      <c r="J236" s="46"/>
      <c r="K236" s="47"/>
      <c r="L236" s="77"/>
      <c r="M236" s="78"/>
    </row>
    <row r="237" spans="1:13" x14ac:dyDescent="0.25">
      <c r="A237" s="35" t="str">
        <f>Info!$B$15</f>
        <v>Blank - udfyld på "Info"-fanen</v>
      </c>
      <c r="B237" s="42"/>
      <c r="C237" s="64" t="str">
        <f>LEFT(Delformaal[[#This Row],[Delformålsnr.]],1)</f>
        <v/>
      </c>
      <c r="D237" s="35" t="e">
        <f>VLOOKUP(Delformaal[[#This Row],[Delformålsnr.]],Delformål!$A$1:$B$5000,2,FALSE)</f>
        <v>#N/A</v>
      </c>
      <c r="E237" s="46"/>
      <c r="F237" s="47"/>
      <c r="G237" s="47"/>
      <c r="H237" s="48"/>
      <c r="I237" s="35">
        <f t="shared" si="4"/>
        <v>0</v>
      </c>
      <c r="J237" s="46"/>
      <c r="K237" s="47"/>
      <c r="L237" s="77"/>
      <c r="M237" s="78"/>
    </row>
    <row r="238" spans="1:13" x14ac:dyDescent="0.25">
      <c r="A238" s="35" t="str">
        <f>Info!$B$15</f>
        <v>Blank - udfyld på "Info"-fanen</v>
      </c>
      <c r="B238" s="42"/>
      <c r="C238" s="64" t="str">
        <f>LEFT(Delformaal[[#This Row],[Delformålsnr.]],1)</f>
        <v/>
      </c>
      <c r="D238" s="35" t="e">
        <f>VLOOKUP(Delformaal[[#This Row],[Delformålsnr.]],Delformål!$A$1:$B$5000,2,FALSE)</f>
        <v>#N/A</v>
      </c>
      <c r="E238" s="46"/>
      <c r="F238" s="47"/>
      <c r="G238" s="47"/>
      <c r="H238" s="48"/>
      <c r="I238" s="35">
        <f t="shared" si="4"/>
        <v>0</v>
      </c>
      <c r="J238" s="46"/>
      <c r="K238" s="47"/>
      <c r="L238" s="77"/>
      <c r="M238" s="78"/>
    </row>
    <row r="239" spans="1:13" x14ac:dyDescent="0.25">
      <c r="A239" s="35" t="str">
        <f>Info!$B$15</f>
        <v>Blank - udfyld på "Info"-fanen</v>
      </c>
      <c r="B239" s="42"/>
      <c r="C239" s="64" t="str">
        <f>LEFT(Delformaal[[#This Row],[Delformålsnr.]],1)</f>
        <v/>
      </c>
      <c r="D239" s="35" t="e">
        <f>VLOOKUP(Delformaal[[#This Row],[Delformålsnr.]],Delformål!$A$1:$B$5000,2,FALSE)</f>
        <v>#N/A</v>
      </c>
      <c r="E239" s="46"/>
      <c r="F239" s="47"/>
      <c r="G239" s="47"/>
      <c r="H239" s="48"/>
      <c r="I239" s="35">
        <f t="shared" si="4"/>
        <v>0</v>
      </c>
      <c r="J239" s="46"/>
      <c r="K239" s="47"/>
      <c r="L239" s="77"/>
      <c r="M239" s="78"/>
    </row>
    <row r="240" spans="1:13" x14ac:dyDescent="0.25">
      <c r="A240" s="35" t="str">
        <f>Info!$B$15</f>
        <v>Blank - udfyld på "Info"-fanen</v>
      </c>
      <c r="B240" s="42"/>
      <c r="C240" s="64" t="str">
        <f>LEFT(Delformaal[[#This Row],[Delformålsnr.]],1)</f>
        <v/>
      </c>
      <c r="D240" s="35" t="e">
        <f>VLOOKUP(Delformaal[[#This Row],[Delformålsnr.]],Delformål!$A$1:$B$5000,2,FALSE)</f>
        <v>#N/A</v>
      </c>
      <c r="E240" s="46"/>
      <c r="F240" s="47"/>
      <c r="G240" s="47"/>
      <c r="H240" s="48"/>
      <c r="I240" s="35">
        <f t="shared" ref="I240:I303" si="5">E240+F240+G240+H240</f>
        <v>0</v>
      </c>
      <c r="J240" s="46"/>
      <c r="K240" s="47"/>
      <c r="L240" s="77"/>
      <c r="M240" s="78"/>
    </row>
    <row r="241" spans="1:13" x14ac:dyDescent="0.25">
      <c r="A241" s="35" t="str">
        <f>Info!$B$15</f>
        <v>Blank - udfyld på "Info"-fanen</v>
      </c>
      <c r="B241" s="42"/>
      <c r="C241" s="64" t="str">
        <f>LEFT(Delformaal[[#This Row],[Delformålsnr.]],1)</f>
        <v/>
      </c>
      <c r="D241" s="35" t="e">
        <f>VLOOKUP(Delformaal[[#This Row],[Delformålsnr.]],Delformål!$A$1:$B$5000,2,FALSE)</f>
        <v>#N/A</v>
      </c>
      <c r="E241" s="46"/>
      <c r="F241" s="47"/>
      <c r="G241" s="47"/>
      <c r="H241" s="48"/>
      <c r="I241" s="35">
        <f t="shared" si="5"/>
        <v>0</v>
      </c>
      <c r="J241" s="46"/>
      <c r="K241" s="47"/>
      <c r="L241" s="77"/>
      <c r="M241" s="78"/>
    </row>
    <row r="242" spans="1:13" x14ac:dyDescent="0.25">
      <c r="A242" s="35" t="str">
        <f>Info!$B$15</f>
        <v>Blank - udfyld på "Info"-fanen</v>
      </c>
      <c r="B242" s="42"/>
      <c r="C242" s="64" t="str">
        <f>LEFT(Delformaal[[#This Row],[Delformålsnr.]],1)</f>
        <v/>
      </c>
      <c r="D242" s="35" t="e">
        <f>VLOOKUP(Delformaal[[#This Row],[Delformålsnr.]],Delformål!$A$1:$B$5000,2,FALSE)</f>
        <v>#N/A</v>
      </c>
      <c r="E242" s="46"/>
      <c r="F242" s="47"/>
      <c r="G242" s="47"/>
      <c r="H242" s="48"/>
      <c r="I242" s="35">
        <f t="shared" si="5"/>
        <v>0</v>
      </c>
      <c r="J242" s="46"/>
      <c r="K242" s="47"/>
      <c r="L242" s="77"/>
      <c r="M242" s="78"/>
    </row>
    <row r="243" spans="1:13" x14ac:dyDescent="0.25">
      <c r="A243" s="35" t="str">
        <f>Info!$B$15</f>
        <v>Blank - udfyld på "Info"-fanen</v>
      </c>
      <c r="B243" s="42"/>
      <c r="C243" s="64" t="str">
        <f>LEFT(Delformaal[[#This Row],[Delformålsnr.]],1)</f>
        <v/>
      </c>
      <c r="D243" s="35" t="e">
        <f>VLOOKUP(Delformaal[[#This Row],[Delformålsnr.]],Delformål!$A$1:$B$5000,2,FALSE)</f>
        <v>#N/A</v>
      </c>
      <c r="E243" s="46"/>
      <c r="F243" s="47"/>
      <c r="G243" s="47"/>
      <c r="H243" s="48"/>
      <c r="I243" s="35">
        <f t="shared" si="5"/>
        <v>0</v>
      </c>
      <c r="J243" s="46"/>
      <c r="K243" s="47"/>
      <c r="L243" s="77"/>
      <c r="M243" s="78"/>
    </row>
    <row r="244" spans="1:13" x14ac:dyDescent="0.25">
      <c r="A244" s="35" t="str">
        <f>Info!$B$15</f>
        <v>Blank - udfyld på "Info"-fanen</v>
      </c>
      <c r="B244" s="42"/>
      <c r="C244" s="64" t="str">
        <f>LEFT(Delformaal[[#This Row],[Delformålsnr.]],1)</f>
        <v/>
      </c>
      <c r="D244" s="35" t="e">
        <f>VLOOKUP(Delformaal[[#This Row],[Delformålsnr.]],Delformål!$A$1:$B$5000,2,FALSE)</f>
        <v>#N/A</v>
      </c>
      <c r="E244" s="46"/>
      <c r="F244" s="47"/>
      <c r="G244" s="47"/>
      <c r="H244" s="48"/>
      <c r="I244" s="35">
        <f t="shared" si="5"/>
        <v>0</v>
      </c>
      <c r="J244" s="46"/>
      <c r="K244" s="47"/>
      <c r="L244" s="77"/>
      <c r="M244" s="78"/>
    </row>
    <row r="245" spans="1:13" x14ac:dyDescent="0.25">
      <c r="A245" s="35" t="str">
        <f>Info!$B$15</f>
        <v>Blank - udfyld på "Info"-fanen</v>
      </c>
      <c r="B245" s="42"/>
      <c r="C245" s="64" t="str">
        <f>LEFT(Delformaal[[#This Row],[Delformålsnr.]],1)</f>
        <v/>
      </c>
      <c r="D245" s="35" t="e">
        <f>VLOOKUP(Delformaal[[#This Row],[Delformålsnr.]],Delformål!$A$1:$B$5000,2,FALSE)</f>
        <v>#N/A</v>
      </c>
      <c r="E245" s="46"/>
      <c r="F245" s="47"/>
      <c r="G245" s="47"/>
      <c r="H245" s="48"/>
      <c r="I245" s="35">
        <f t="shared" si="5"/>
        <v>0</v>
      </c>
      <c r="J245" s="46"/>
      <c r="K245" s="47"/>
      <c r="L245" s="77"/>
      <c r="M245" s="78"/>
    </row>
    <row r="246" spans="1:13" x14ac:dyDescent="0.25">
      <c r="A246" s="35" t="str">
        <f>Info!$B$15</f>
        <v>Blank - udfyld på "Info"-fanen</v>
      </c>
      <c r="B246" s="42"/>
      <c r="C246" s="64" t="str">
        <f>LEFT(Delformaal[[#This Row],[Delformålsnr.]],1)</f>
        <v/>
      </c>
      <c r="D246" s="35" t="e">
        <f>VLOOKUP(Delformaal[[#This Row],[Delformålsnr.]],Delformål!$A$1:$B$5000,2,FALSE)</f>
        <v>#N/A</v>
      </c>
      <c r="E246" s="46"/>
      <c r="F246" s="47"/>
      <c r="G246" s="47"/>
      <c r="H246" s="48"/>
      <c r="I246" s="35">
        <f t="shared" si="5"/>
        <v>0</v>
      </c>
      <c r="J246" s="46"/>
      <c r="K246" s="47"/>
      <c r="L246" s="77"/>
      <c r="M246" s="78"/>
    </row>
    <row r="247" spans="1:13" x14ac:dyDescent="0.25">
      <c r="A247" s="35" t="str">
        <f>Info!$B$15</f>
        <v>Blank - udfyld på "Info"-fanen</v>
      </c>
      <c r="B247" s="42"/>
      <c r="C247" s="64" t="str">
        <f>LEFT(Delformaal[[#This Row],[Delformålsnr.]],1)</f>
        <v/>
      </c>
      <c r="D247" s="35" t="e">
        <f>VLOOKUP(Delformaal[[#This Row],[Delformålsnr.]],Delformål!$A$1:$B$5000,2,FALSE)</f>
        <v>#N/A</v>
      </c>
      <c r="E247" s="46"/>
      <c r="F247" s="47"/>
      <c r="G247" s="47"/>
      <c r="H247" s="48"/>
      <c r="I247" s="35">
        <f t="shared" si="5"/>
        <v>0</v>
      </c>
      <c r="J247" s="46"/>
      <c r="K247" s="47"/>
      <c r="L247" s="77"/>
      <c r="M247" s="78"/>
    </row>
    <row r="248" spans="1:13" x14ac:dyDescent="0.25">
      <c r="A248" s="35" t="str">
        <f>Info!$B$15</f>
        <v>Blank - udfyld på "Info"-fanen</v>
      </c>
      <c r="B248" s="42"/>
      <c r="C248" s="64" t="str">
        <f>LEFT(Delformaal[[#This Row],[Delformålsnr.]],1)</f>
        <v/>
      </c>
      <c r="D248" s="35" t="e">
        <f>VLOOKUP(Delformaal[[#This Row],[Delformålsnr.]],Delformål!$A$1:$B$5000,2,FALSE)</f>
        <v>#N/A</v>
      </c>
      <c r="E248" s="46"/>
      <c r="F248" s="47"/>
      <c r="G248" s="47"/>
      <c r="H248" s="48"/>
      <c r="I248" s="35">
        <f t="shared" si="5"/>
        <v>0</v>
      </c>
      <c r="J248" s="46"/>
      <c r="K248" s="47"/>
      <c r="L248" s="77"/>
      <c r="M248" s="78"/>
    </row>
    <row r="249" spans="1:13" x14ac:dyDescent="0.25">
      <c r="A249" s="35" t="str">
        <f>Info!$B$15</f>
        <v>Blank - udfyld på "Info"-fanen</v>
      </c>
      <c r="B249" s="42"/>
      <c r="C249" s="64" t="str">
        <f>LEFT(Delformaal[[#This Row],[Delformålsnr.]],1)</f>
        <v/>
      </c>
      <c r="D249" s="35" t="e">
        <f>VLOOKUP(Delformaal[[#This Row],[Delformålsnr.]],Delformål!$A$1:$B$5000,2,FALSE)</f>
        <v>#N/A</v>
      </c>
      <c r="E249" s="46"/>
      <c r="F249" s="47"/>
      <c r="G249" s="47"/>
      <c r="H249" s="48"/>
      <c r="I249" s="35">
        <f t="shared" si="5"/>
        <v>0</v>
      </c>
      <c r="J249" s="46"/>
      <c r="K249" s="47"/>
      <c r="L249" s="77"/>
      <c r="M249" s="78"/>
    </row>
    <row r="250" spans="1:13" x14ac:dyDescent="0.25">
      <c r="A250" s="35" t="str">
        <f>Info!$B$15</f>
        <v>Blank - udfyld på "Info"-fanen</v>
      </c>
      <c r="B250" s="42"/>
      <c r="C250" s="64" t="str">
        <f>LEFT(Delformaal[[#This Row],[Delformålsnr.]],1)</f>
        <v/>
      </c>
      <c r="D250" s="35" t="e">
        <f>VLOOKUP(Delformaal[[#This Row],[Delformålsnr.]],Delformål!$A$1:$B$5000,2,FALSE)</f>
        <v>#N/A</v>
      </c>
      <c r="E250" s="46"/>
      <c r="F250" s="47"/>
      <c r="G250" s="47"/>
      <c r="H250" s="48"/>
      <c r="I250" s="35">
        <f t="shared" si="5"/>
        <v>0</v>
      </c>
      <c r="J250" s="46"/>
      <c r="K250" s="47"/>
      <c r="L250" s="77"/>
      <c r="M250" s="78"/>
    </row>
    <row r="251" spans="1:13" x14ac:dyDescent="0.25">
      <c r="A251" s="35" t="str">
        <f>Info!$B$15</f>
        <v>Blank - udfyld på "Info"-fanen</v>
      </c>
      <c r="B251" s="42"/>
      <c r="C251" s="64" t="str">
        <f>LEFT(Delformaal[[#This Row],[Delformålsnr.]],1)</f>
        <v/>
      </c>
      <c r="D251" s="35" t="e">
        <f>VLOOKUP(Delformaal[[#This Row],[Delformålsnr.]],Delformål!$A$1:$B$5000,2,FALSE)</f>
        <v>#N/A</v>
      </c>
      <c r="E251" s="46"/>
      <c r="F251" s="47"/>
      <c r="G251" s="47"/>
      <c r="H251" s="48"/>
      <c r="I251" s="35">
        <f t="shared" si="5"/>
        <v>0</v>
      </c>
      <c r="J251" s="46"/>
      <c r="K251" s="47"/>
      <c r="L251" s="77"/>
      <c r="M251" s="78"/>
    </row>
    <row r="252" spans="1:13" x14ac:dyDescent="0.25">
      <c r="A252" s="35" t="str">
        <f>Info!$B$15</f>
        <v>Blank - udfyld på "Info"-fanen</v>
      </c>
      <c r="B252" s="42"/>
      <c r="C252" s="64" t="str">
        <f>LEFT(Delformaal[[#This Row],[Delformålsnr.]],1)</f>
        <v/>
      </c>
      <c r="D252" s="35" t="e">
        <f>VLOOKUP(Delformaal[[#This Row],[Delformålsnr.]],Delformål!$A$1:$B$5000,2,FALSE)</f>
        <v>#N/A</v>
      </c>
      <c r="E252" s="46"/>
      <c r="F252" s="47"/>
      <c r="G252" s="47"/>
      <c r="H252" s="48"/>
      <c r="I252" s="35">
        <f t="shared" si="5"/>
        <v>0</v>
      </c>
      <c r="J252" s="46"/>
      <c r="K252" s="47"/>
      <c r="L252" s="77"/>
      <c r="M252" s="78"/>
    </row>
    <row r="253" spans="1:13" x14ac:dyDescent="0.25">
      <c r="A253" s="35" t="str">
        <f>Info!$B$15</f>
        <v>Blank - udfyld på "Info"-fanen</v>
      </c>
      <c r="B253" s="42"/>
      <c r="C253" s="64" t="str">
        <f>LEFT(Delformaal[[#This Row],[Delformålsnr.]],1)</f>
        <v/>
      </c>
      <c r="D253" s="35" t="e">
        <f>VLOOKUP(Delformaal[[#This Row],[Delformålsnr.]],Delformål!$A$1:$B$5000,2,FALSE)</f>
        <v>#N/A</v>
      </c>
      <c r="E253" s="46"/>
      <c r="F253" s="47"/>
      <c r="G253" s="47"/>
      <c r="H253" s="48"/>
      <c r="I253" s="35">
        <f t="shared" si="5"/>
        <v>0</v>
      </c>
      <c r="J253" s="46"/>
      <c r="K253" s="47"/>
      <c r="L253" s="77"/>
      <c r="M253" s="78"/>
    </row>
    <row r="254" spans="1:13" x14ac:dyDescent="0.25">
      <c r="A254" s="35" t="str">
        <f>Info!$B$15</f>
        <v>Blank - udfyld på "Info"-fanen</v>
      </c>
      <c r="B254" s="42"/>
      <c r="C254" s="64" t="str">
        <f>LEFT(Delformaal[[#This Row],[Delformålsnr.]],1)</f>
        <v/>
      </c>
      <c r="D254" s="35" t="e">
        <f>VLOOKUP(Delformaal[[#This Row],[Delformålsnr.]],Delformål!$A$1:$B$5000,2,FALSE)</f>
        <v>#N/A</v>
      </c>
      <c r="E254" s="46"/>
      <c r="F254" s="47"/>
      <c r="G254" s="47"/>
      <c r="H254" s="48"/>
      <c r="I254" s="35">
        <f t="shared" si="5"/>
        <v>0</v>
      </c>
      <c r="J254" s="46"/>
      <c r="K254" s="47"/>
      <c r="L254" s="77"/>
      <c r="M254" s="78"/>
    </row>
    <row r="255" spans="1:13" x14ac:dyDescent="0.25">
      <c r="A255" s="35" t="str">
        <f>Info!$B$15</f>
        <v>Blank - udfyld på "Info"-fanen</v>
      </c>
      <c r="B255" s="42"/>
      <c r="C255" s="64" t="str">
        <f>LEFT(Delformaal[[#This Row],[Delformålsnr.]],1)</f>
        <v/>
      </c>
      <c r="D255" s="35" t="e">
        <f>VLOOKUP(Delformaal[[#This Row],[Delformålsnr.]],Delformål!$A$1:$B$5000,2,FALSE)</f>
        <v>#N/A</v>
      </c>
      <c r="E255" s="46"/>
      <c r="F255" s="47"/>
      <c r="G255" s="47"/>
      <c r="H255" s="48"/>
      <c r="I255" s="35">
        <f t="shared" si="5"/>
        <v>0</v>
      </c>
      <c r="J255" s="46"/>
      <c r="K255" s="47"/>
      <c r="L255" s="77"/>
      <c r="M255" s="78"/>
    </row>
    <row r="256" spans="1:13" x14ac:dyDescent="0.25">
      <c r="A256" s="35" t="str">
        <f>Info!$B$15</f>
        <v>Blank - udfyld på "Info"-fanen</v>
      </c>
      <c r="B256" s="42"/>
      <c r="C256" s="64" t="str">
        <f>LEFT(Delformaal[[#This Row],[Delformålsnr.]],1)</f>
        <v/>
      </c>
      <c r="D256" s="35" t="e">
        <f>VLOOKUP(Delformaal[[#This Row],[Delformålsnr.]],Delformål!$A$1:$B$5000,2,FALSE)</f>
        <v>#N/A</v>
      </c>
      <c r="E256" s="46"/>
      <c r="F256" s="47"/>
      <c r="G256" s="47"/>
      <c r="H256" s="48"/>
      <c r="I256" s="35">
        <f t="shared" si="5"/>
        <v>0</v>
      </c>
      <c r="J256" s="46"/>
      <c r="K256" s="47"/>
      <c r="L256" s="77"/>
      <c r="M256" s="78"/>
    </row>
    <row r="257" spans="1:13" x14ac:dyDescent="0.25">
      <c r="A257" s="35" t="str">
        <f>Info!$B$15</f>
        <v>Blank - udfyld på "Info"-fanen</v>
      </c>
      <c r="B257" s="42"/>
      <c r="C257" s="64" t="str">
        <f>LEFT(Delformaal[[#This Row],[Delformålsnr.]],1)</f>
        <v/>
      </c>
      <c r="D257" s="35" t="e">
        <f>VLOOKUP(Delformaal[[#This Row],[Delformålsnr.]],Delformål!$A$1:$B$5000,2,FALSE)</f>
        <v>#N/A</v>
      </c>
      <c r="E257" s="46"/>
      <c r="F257" s="47"/>
      <c r="G257" s="47"/>
      <c r="H257" s="48"/>
      <c r="I257" s="35">
        <f t="shared" si="5"/>
        <v>0</v>
      </c>
      <c r="J257" s="46"/>
      <c r="K257" s="47"/>
      <c r="L257" s="77"/>
      <c r="M257" s="78"/>
    </row>
    <row r="258" spans="1:13" x14ac:dyDescent="0.25">
      <c r="A258" s="35" t="str">
        <f>Info!$B$15</f>
        <v>Blank - udfyld på "Info"-fanen</v>
      </c>
      <c r="B258" s="42"/>
      <c r="C258" s="64" t="str">
        <f>LEFT(Delformaal[[#This Row],[Delformålsnr.]],1)</f>
        <v/>
      </c>
      <c r="D258" s="35" t="e">
        <f>VLOOKUP(Delformaal[[#This Row],[Delformålsnr.]],Delformål!$A$1:$B$5000,2,FALSE)</f>
        <v>#N/A</v>
      </c>
      <c r="E258" s="46"/>
      <c r="F258" s="47"/>
      <c r="G258" s="47"/>
      <c r="H258" s="48"/>
      <c r="I258" s="35">
        <f t="shared" si="5"/>
        <v>0</v>
      </c>
      <c r="J258" s="46"/>
      <c r="K258" s="47"/>
      <c r="L258" s="77"/>
      <c r="M258" s="78"/>
    </row>
    <row r="259" spans="1:13" x14ac:dyDescent="0.25">
      <c r="A259" s="35" t="str">
        <f>Info!$B$15</f>
        <v>Blank - udfyld på "Info"-fanen</v>
      </c>
      <c r="B259" s="42"/>
      <c r="C259" s="64" t="str">
        <f>LEFT(Delformaal[[#This Row],[Delformålsnr.]],1)</f>
        <v/>
      </c>
      <c r="D259" s="35" t="e">
        <f>VLOOKUP(Delformaal[[#This Row],[Delformålsnr.]],Delformål!$A$1:$B$5000,2,FALSE)</f>
        <v>#N/A</v>
      </c>
      <c r="E259" s="46"/>
      <c r="F259" s="47"/>
      <c r="G259" s="47"/>
      <c r="H259" s="48"/>
      <c r="I259" s="35">
        <f t="shared" si="5"/>
        <v>0</v>
      </c>
      <c r="J259" s="46"/>
      <c r="K259" s="47"/>
      <c r="L259" s="77"/>
      <c r="M259" s="78"/>
    </row>
    <row r="260" spans="1:13" x14ac:dyDescent="0.25">
      <c r="A260" s="35" t="str">
        <f>Info!$B$15</f>
        <v>Blank - udfyld på "Info"-fanen</v>
      </c>
      <c r="B260" s="42"/>
      <c r="C260" s="64" t="str">
        <f>LEFT(Delformaal[[#This Row],[Delformålsnr.]],1)</f>
        <v/>
      </c>
      <c r="D260" s="35" t="e">
        <f>VLOOKUP(Delformaal[[#This Row],[Delformålsnr.]],Delformål!$A$1:$B$5000,2,FALSE)</f>
        <v>#N/A</v>
      </c>
      <c r="E260" s="46"/>
      <c r="F260" s="47"/>
      <c r="G260" s="47"/>
      <c r="H260" s="48"/>
      <c r="I260" s="35">
        <f t="shared" si="5"/>
        <v>0</v>
      </c>
      <c r="J260" s="46"/>
      <c r="K260" s="47"/>
      <c r="L260" s="77"/>
      <c r="M260" s="78"/>
    </row>
    <row r="261" spans="1:13" x14ac:dyDescent="0.25">
      <c r="A261" s="35" t="str">
        <f>Info!$B$15</f>
        <v>Blank - udfyld på "Info"-fanen</v>
      </c>
      <c r="B261" s="42"/>
      <c r="C261" s="64" t="str">
        <f>LEFT(Delformaal[[#This Row],[Delformålsnr.]],1)</f>
        <v/>
      </c>
      <c r="D261" s="35" t="e">
        <f>VLOOKUP(Delformaal[[#This Row],[Delformålsnr.]],Delformål!$A$1:$B$5000,2,FALSE)</f>
        <v>#N/A</v>
      </c>
      <c r="E261" s="46"/>
      <c r="F261" s="47"/>
      <c r="G261" s="47"/>
      <c r="H261" s="48"/>
      <c r="I261" s="35">
        <f t="shared" si="5"/>
        <v>0</v>
      </c>
      <c r="J261" s="46"/>
      <c r="K261" s="47"/>
      <c r="L261" s="77"/>
      <c r="M261" s="78"/>
    </row>
    <row r="262" spans="1:13" x14ac:dyDescent="0.25">
      <c r="A262" s="35" t="str">
        <f>Info!$B$15</f>
        <v>Blank - udfyld på "Info"-fanen</v>
      </c>
      <c r="B262" s="42"/>
      <c r="C262" s="64" t="str">
        <f>LEFT(Delformaal[[#This Row],[Delformålsnr.]],1)</f>
        <v/>
      </c>
      <c r="D262" s="35" t="e">
        <f>VLOOKUP(Delformaal[[#This Row],[Delformålsnr.]],Delformål!$A$1:$B$5000,2,FALSE)</f>
        <v>#N/A</v>
      </c>
      <c r="E262" s="46"/>
      <c r="F262" s="47"/>
      <c r="G262" s="47"/>
      <c r="H262" s="48"/>
      <c r="I262" s="35">
        <f t="shared" si="5"/>
        <v>0</v>
      </c>
      <c r="J262" s="46"/>
      <c r="K262" s="47"/>
      <c r="L262" s="77"/>
      <c r="M262" s="78"/>
    </row>
    <row r="263" spans="1:13" x14ac:dyDescent="0.25">
      <c r="A263" s="35" t="str">
        <f>Info!$B$15</f>
        <v>Blank - udfyld på "Info"-fanen</v>
      </c>
      <c r="B263" s="42"/>
      <c r="C263" s="64" t="str">
        <f>LEFT(Delformaal[[#This Row],[Delformålsnr.]],1)</f>
        <v/>
      </c>
      <c r="D263" s="35" t="e">
        <f>VLOOKUP(Delformaal[[#This Row],[Delformålsnr.]],Delformål!$A$1:$B$5000,2,FALSE)</f>
        <v>#N/A</v>
      </c>
      <c r="E263" s="46"/>
      <c r="F263" s="47"/>
      <c r="G263" s="47"/>
      <c r="H263" s="48"/>
      <c r="I263" s="35">
        <f t="shared" si="5"/>
        <v>0</v>
      </c>
      <c r="J263" s="46"/>
      <c r="K263" s="47"/>
      <c r="L263" s="77"/>
      <c r="M263" s="78"/>
    </row>
    <row r="264" spans="1:13" x14ac:dyDescent="0.25">
      <c r="A264" s="35" t="str">
        <f>Info!$B$15</f>
        <v>Blank - udfyld på "Info"-fanen</v>
      </c>
      <c r="B264" s="42"/>
      <c r="C264" s="64" t="str">
        <f>LEFT(Delformaal[[#This Row],[Delformålsnr.]],1)</f>
        <v/>
      </c>
      <c r="D264" s="35" t="e">
        <f>VLOOKUP(Delformaal[[#This Row],[Delformålsnr.]],Delformål!$A$1:$B$5000,2,FALSE)</f>
        <v>#N/A</v>
      </c>
      <c r="E264" s="46"/>
      <c r="F264" s="47"/>
      <c r="G264" s="47"/>
      <c r="H264" s="48"/>
      <c r="I264" s="35">
        <f t="shared" si="5"/>
        <v>0</v>
      </c>
      <c r="J264" s="46"/>
      <c r="K264" s="47"/>
      <c r="L264" s="77"/>
      <c r="M264" s="78"/>
    </row>
    <row r="265" spans="1:13" x14ac:dyDescent="0.25">
      <c r="A265" s="35" t="str">
        <f>Info!$B$15</f>
        <v>Blank - udfyld på "Info"-fanen</v>
      </c>
      <c r="B265" s="42"/>
      <c r="C265" s="64" t="str">
        <f>LEFT(Delformaal[[#This Row],[Delformålsnr.]],1)</f>
        <v/>
      </c>
      <c r="D265" s="35" t="e">
        <f>VLOOKUP(Delformaal[[#This Row],[Delformålsnr.]],Delformål!$A$1:$B$5000,2,FALSE)</f>
        <v>#N/A</v>
      </c>
      <c r="E265" s="46"/>
      <c r="F265" s="47"/>
      <c r="G265" s="47"/>
      <c r="H265" s="48"/>
      <c r="I265" s="35">
        <f t="shared" si="5"/>
        <v>0</v>
      </c>
      <c r="J265" s="46"/>
      <c r="K265" s="47"/>
      <c r="L265" s="77"/>
      <c r="M265" s="78"/>
    </row>
    <row r="266" spans="1:13" x14ac:dyDescent="0.25">
      <c r="A266" s="35" t="str">
        <f>Info!$B$15</f>
        <v>Blank - udfyld på "Info"-fanen</v>
      </c>
      <c r="B266" s="42"/>
      <c r="C266" s="64" t="str">
        <f>LEFT(Delformaal[[#This Row],[Delformålsnr.]],1)</f>
        <v/>
      </c>
      <c r="D266" s="35" t="e">
        <f>VLOOKUP(Delformaal[[#This Row],[Delformålsnr.]],Delformål!$A$1:$B$5000,2,FALSE)</f>
        <v>#N/A</v>
      </c>
      <c r="E266" s="46"/>
      <c r="F266" s="47"/>
      <c r="G266" s="47"/>
      <c r="H266" s="48"/>
      <c r="I266" s="35">
        <f t="shared" si="5"/>
        <v>0</v>
      </c>
      <c r="J266" s="46"/>
      <c r="K266" s="47"/>
      <c r="L266" s="77"/>
      <c r="M266" s="78"/>
    </row>
    <row r="267" spans="1:13" x14ac:dyDescent="0.25">
      <c r="A267" s="35" t="str">
        <f>Info!$B$15</f>
        <v>Blank - udfyld på "Info"-fanen</v>
      </c>
      <c r="B267" s="42"/>
      <c r="C267" s="64" t="str">
        <f>LEFT(Delformaal[[#This Row],[Delformålsnr.]],1)</f>
        <v/>
      </c>
      <c r="D267" s="35" t="e">
        <f>VLOOKUP(Delformaal[[#This Row],[Delformålsnr.]],Delformål!$A$1:$B$5000,2,FALSE)</f>
        <v>#N/A</v>
      </c>
      <c r="E267" s="46"/>
      <c r="F267" s="47"/>
      <c r="G267" s="47"/>
      <c r="H267" s="48"/>
      <c r="I267" s="35">
        <f t="shared" si="5"/>
        <v>0</v>
      </c>
      <c r="J267" s="46"/>
      <c r="K267" s="47"/>
      <c r="L267" s="77"/>
      <c r="M267" s="78"/>
    </row>
    <row r="268" spans="1:13" x14ac:dyDescent="0.25">
      <c r="A268" s="35" t="str">
        <f>Info!$B$15</f>
        <v>Blank - udfyld på "Info"-fanen</v>
      </c>
      <c r="B268" s="42"/>
      <c r="C268" s="64" t="str">
        <f>LEFT(Delformaal[[#This Row],[Delformålsnr.]],1)</f>
        <v/>
      </c>
      <c r="D268" s="35" t="e">
        <f>VLOOKUP(Delformaal[[#This Row],[Delformålsnr.]],Delformål!$A$1:$B$5000,2,FALSE)</f>
        <v>#N/A</v>
      </c>
      <c r="E268" s="46"/>
      <c r="F268" s="47"/>
      <c r="G268" s="47"/>
      <c r="H268" s="48"/>
      <c r="I268" s="35">
        <f t="shared" si="5"/>
        <v>0</v>
      </c>
      <c r="J268" s="46"/>
      <c r="K268" s="47"/>
      <c r="L268" s="77"/>
      <c r="M268" s="78"/>
    </row>
    <row r="269" spans="1:13" x14ac:dyDescent="0.25">
      <c r="A269" s="35" t="str">
        <f>Info!$B$15</f>
        <v>Blank - udfyld på "Info"-fanen</v>
      </c>
      <c r="B269" s="42"/>
      <c r="C269" s="64" t="str">
        <f>LEFT(Delformaal[[#This Row],[Delformålsnr.]],1)</f>
        <v/>
      </c>
      <c r="D269" s="35" t="e">
        <f>VLOOKUP(Delformaal[[#This Row],[Delformålsnr.]],Delformål!$A$1:$B$5000,2,FALSE)</f>
        <v>#N/A</v>
      </c>
      <c r="E269" s="46"/>
      <c r="F269" s="47"/>
      <c r="G269" s="47"/>
      <c r="H269" s="48"/>
      <c r="I269" s="35">
        <f t="shared" si="5"/>
        <v>0</v>
      </c>
      <c r="J269" s="46"/>
      <c r="K269" s="47"/>
      <c r="L269" s="77"/>
      <c r="M269" s="78"/>
    </row>
    <row r="270" spans="1:13" x14ac:dyDescent="0.25">
      <c r="A270" s="35" t="str">
        <f>Info!$B$15</f>
        <v>Blank - udfyld på "Info"-fanen</v>
      </c>
      <c r="B270" s="42"/>
      <c r="C270" s="64" t="str">
        <f>LEFT(Delformaal[[#This Row],[Delformålsnr.]],1)</f>
        <v/>
      </c>
      <c r="D270" s="35" t="e">
        <f>VLOOKUP(Delformaal[[#This Row],[Delformålsnr.]],Delformål!$A$1:$B$5000,2,FALSE)</f>
        <v>#N/A</v>
      </c>
      <c r="E270" s="46"/>
      <c r="F270" s="47"/>
      <c r="G270" s="47"/>
      <c r="H270" s="48"/>
      <c r="I270" s="35">
        <f t="shared" si="5"/>
        <v>0</v>
      </c>
      <c r="J270" s="46"/>
      <c r="K270" s="47"/>
      <c r="L270" s="77"/>
      <c r="M270" s="78"/>
    </row>
    <row r="271" spans="1:13" x14ac:dyDescent="0.25">
      <c r="A271" s="35" t="str">
        <f>Info!$B$15</f>
        <v>Blank - udfyld på "Info"-fanen</v>
      </c>
      <c r="B271" s="42"/>
      <c r="C271" s="64" t="str">
        <f>LEFT(Delformaal[[#This Row],[Delformålsnr.]],1)</f>
        <v/>
      </c>
      <c r="D271" s="35" t="e">
        <f>VLOOKUP(Delformaal[[#This Row],[Delformålsnr.]],Delformål!$A$1:$B$5000,2,FALSE)</f>
        <v>#N/A</v>
      </c>
      <c r="E271" s="46"/>
      <c r="F271" s="47"/>
      <c r="G271" s="47"/>
      <c r="H271" s="48"/>
      <c r="I271" s="35">
        <f t="shared" si="5"/>
        <v>0</v>
      </c>
      <c r="J271" s="46"/>
      <c r="K271" s="47"/>
      <c r="L271" s="77"/>
      <c r="M271" s="78"/>
    </row>
    <row r="272" spans="1:13" x14ac:dyDescent="0.25">
      <c r="A272" s="35" t="str">
        <f>Info!$B$15</f>
        <v>Blank - udfyld på "Info"-fanen</v>
      </c>
      <c r="B272" s="42"/>
      <c r="C272" s="64" t="str">
        <f>LEFT(Delformaal[[#This Row],[Delformålsnr.]],1)</f>
        <v/>
      </c>
      <c r="D272" s="35" t="e">
        <f>VLOOKUP(Delformaal[[#This Row],[Delformålsnr.]],Delformål!$A$1:$B$5000,2,FALSE)</f>
        <v>#N/A</v>
      </c>
      <c r="E272" s="46"/>
      <c r="F272" s="47"/>
      <c r="G272" s="47"/>
      <c r="H272" s="48"/>
      <c r="I272" s="35">
        <f t="shared" si="5"/>
        <v>0</v>
      </c>
      <c r="J272" s="46"/>
      <c r="K272" s="47"/>
      <c r="L272" s="77"/>
      <c r="M272" s="78"/>
    </row>
    <row r="273" spans="1:13" x14ac:dyDescent="0.25">
      <c r="A273" s="35" t="str">
        <f>Info!$B$15</f>
        <v>Blank - udfyld på "Info"-fanen</v>
      </c>
      <c r="B273" s="42"/>
      <c r="C273" s="64" t="str">
        <f>LEFT(Delformaal[[#This Row],[Delformålsnr.]],1)</f>
        <v/>
      </c>
      <c r="D273" s="35" t="e">
        <f>VLOOKUP(Delformaal[[#This Row],[Delformålsnr.]],Delformål!$A$1:$B$5000,2,FALSE)</f>
        <v>#N/A</v>
      </c>
      <c r="E273" s="46"/>
      <c r="F273" s="47"/>
      <c r="G273" s="47"/>
      <c r="H273" s="48"/>
      <c r="I273" s="35">
        <f t="shared" si="5"/>
        <v>0</v>
      </c>
      <c r="J273" s="46"/>
      <c r="K273" s="47"/>
      <c r="L273" s="77"/>
      <c r="M273" s="78"/>
    </row>
    <row r="274" spans="1:13" x14ac:dyDescent="0.25">
      <c r="A274" s="35" t="str">
        <f>Info!$B$15</f>
        <v>Blank - udfyld på "Info"-fanen</v>
      </c>
      <c r="B274" s="42"/>
      <c r="C274" s="64" t="str">
        <f>LEFT(Delformaal[[#This Row],[Delformålsnr.]],1)</f>
        <v/>
      </c>
      <c r="D274" s="35" t="e">
        <f>VLOOKUP(Delformaal[[#This Row],[Delformålsnr.]],Delformål!$A$1:$B$5000,2,FALSE)</f>
        <v>#N/A</v>
      </c>
      <c r="E274" s="46"/>
      <c r="F274" s="47"/>
      <c r="G274" s="47"/>
      <c r="H274" s="48"/>
      <c r="I274" s="35">
        <f t="shared" si="5"/>
        <v>0</v>
      </c>
      <c r="J274" s="46"/>
      <c r="K274" s="47"/>
      <c r="L274" s="77"/>
      <c r="M274" s="78"/>
    </row>
    <row r="275" spans="1:13" x14ac:dyDescent="0.25">
      <c r="A275" s="35" t="str">
        <f>Info!$B$15</f>
        <v>Blank - udfyld på "Info"-fanen</v>
      </c>
      <c r="B275" s="42"/>
      <c r="C275" s="64" t="str">
        <f>LEFT(Delformaal[[#This Row],[Delformålsnr.]],1)</f>
        <v/>
      </c>
      <c r="D275" s="35" t="e">
        <f>VLOOKUP(Delformaal[[#This Row],[Delformålsnr.]],Delformål!$A$1:$B$5000,2,FALSE)</f>
        <v>#N/A</v>
      </c>
      <c r="E275" s="46"/>
      <c r="F275" s="47"/>
      <c r="G275" s="47"/>
      <c r="H275" s="48"/>
      <c r="I275" s="35">
        <f t="shared" si="5"/>
        <v>0</v>
      </c>
      <c r="J275" s="46"/>
      <c r="K275" s="47"/>
      <c r="L275" s="77"/>
      <c r="M275" s="78"/>
    </row>
    <row r="276" spans="1:13" x14ac:dyDescent="0.25">
      <c r="A276" s="35" t="str">
        <f>Info!$B$15</f>
        <v>Blank - udfyld på "Info"-fanen</v>
      </c>
      <c r="B276" s="42"/>
      <c r="C276" s="64" t="str">
        <f>LEFT(Delformaal[[#This Row],[Delformålsnr.]],1)</f>
        <v/>
      </c>
      <c r="D276" s="35" t="e">
        <f>VLOOKUP(Delformaal[[#This Row],[Delformålsnr.]],Delformål!$A$1:$B$5000,2,FALSE)</f>
        <v>#N/A</v>
      </c>
      <c r="E276" s="46"/>
      <c r="F276" s="47"/>
      <c r="G276" s="47"/>
      <c r="H276" s="48"/>
      <c r="I276" s="35">
        <f t="shared" si="5"/>
        <v>0</v>
      </c>
      <c r="J276" s="46"/>
      <c r="K276" s="47"/>
      <c r="L276" s="77"/>
      <c r="M276" s="78"/>
    </row>
    <row r="277" spans="1:13" x14ac:dyDescent="0.25">
      <c r="A277" s="35" t="str">
        <f>Info!$B$15</f>
        <v>Blank - udfyld på "Info"-fanen</v>
      </c>
      <c r="B277" s="42"/>
      <c r="C277" s="64" t="str">
        <f>LEFT(Delformaal[[#This Row],[Delformålsnr.]],1)</f>
        <v/>
      </c>
      <c r="D277" s="35" t="e">
        <f>VLOOKUP(Delformaal[[#This Row],[Delformålsnr.]],Delformål!$A$1:$B$5000,2,FALSE)</f>
        <v>#N/A</v>
      </c>
      <c r="E277" s="46"/>
      <c r="F277" s="47"/>
      <c r="G277" s="47"/>
      <c r="H277" s="48"/>
      <c r="I277" s="35">
        <f t="shared" si="5"/>
        <v>0</v>
      </c>
      <c r="J277" s="46"/>
      <c r="K277" s="47"/>
      <c r="L277" s="77"/>
      <c r="M277" s="78"/>
    </row>
    <row r="278" spans="1:13" x14ac:dyDescent="0.25">
      <c r="A278" s="35" t="str">
        <f>Info!$B$15</f>
        <v>Blank - udfyld på "Info"-fanen</v>
      </c>
      <c r="B278" s="42"/>
      <c r="C278" s="64" t="str">
        <f>LEFT(Delformaal[[#This Row],[Delformålsnr.]],1)</f>
        <v/>
      </c>
      <c r="D278" s="35" t="e">
        <f>VLOOKUP(Delformaal[[#This Row],[Delformålsnr.]],Delformål!$A$1:$B$5000,2,FALSE)</f>
        <v>#N/A</v>
      </c>
      <c r="E278" s="46"/>
      <c r="F278" s="47"/>
      <c r="G278" s="47"/>
      <c r="H278" s="48"/>
      <c r="I278" s="35">
        <f t="shared" si="5"/>
        <v>0</v>
      </c>
      <c r="J278" s="46"/>
      <c r="K278" s="47"/>
      <c r="L278" s="77"/>
      <c r="M278" s="78"/>
    </row>
    <row r="279" spans="1:13" x14ac:dyDescent="0.25">
      <c r="A279" s="35" t="str">
        <f>Info!$B$15</f>
        <v>Blank - udfyld på "Info"-fanen</v>
      </c>
      <c r="B279" s="42"/>
      <c r="C279" s="64" t="str">
        <f>LEFT(Delformaal[[#This Row],[Delformålsnr.]],1)</f>
        <v/>
      </c>
      <c r="D279" s="35" t="e">
        <f>VLOOKUP(Delformaal[[#This Row],[Delformålsnr.]],Delformål!$A$1:$B$5000,2,FALSE)</f>
        <v>#N/A</v>
      </c>
      <c r="E279" s="46"/>
      <c r="F279" s="47"/>
      <c r="G279" s="47"/>
      <c r="H279" s="48"/>
      <c r="I279" s="35">
        <f t="shared" si="5"/>
        <v>0</v>
      </c>
      <c r="J279" s="46"/>
      <c r="K279" s="47"/>
      <c r="L279" s="77"/>
      <c r="M279" s="78"/>
    </row>
    <row r="280" spans="1:13" x14ac:dyDescent="0.25">
      <c r="A280" s="35" t="str">
        <f>Info!$B$15</f>
        <v>Blank - udfyld på "Info"-fanen</v>
      </c>
      <c r="B280" s="42"/>
      <c r="C280" s="64" t="str">
        <f>LEFT(Delformaal[[#This Row],[Delformålsnr.]],1)</f>
        <v/>
      </c>
      <c r="D280" s="35" t="e">
        <f>VLOOKUP(Delformaal[[#This Row],[Delformålsnr.]],Delformål!$A$1:$B$5000,2,FALSE)</f>
        <v>#N/A</v>
      </c>
      <c r="E280" s="46"/>
      <c r="F280" s="47"/>
      <c r="G280" s="47"/>
      <c r="H280" s="48"/>
      <c r="I280" s="35">
        <f t="shared" si="5"/>
        <v>0</v>
      </c>
      <c r="J280" s="46"/>
      <c r="K280" s="47"/>
      <c r="L280" s="77"/>
      <c r="M280" s="78"/>
    </row>
    <row r="281" spans="1:13" x14ac:dyDescent="0.25">
      <c r="A281" s="35" t="str">
        <f>Info!$B$15</f>
        <v>Blank - udfyld på "Info"-fanen</v>
      </c>
      <c r="B281" s="42"/>
      <c r="C281" s="64" t="str">
        <f>LEFT(Delformaal[[#This Row],[Delformålsnr.]],1)</f>
        <v/>
      </c>
      <c r="D281" s="35" t="e">
        <f>VLOOKUP(Delformaal[[#This Row],[Delformålsnr.]],Delformål!$A$1:$B$5000,2,FALSE)</f>
        <v>#N/A</v>
      </c>
      <c r="E281" s="46"/>
      <c r="F281" s="47"/>
      <c r="G281" s="47"/>
      <c r="H281" s="48"/>
      <c r="I281" s="35">
        <f t="shared" si="5"/>
        <v>0</v>
      </c>
      <c r="J281" s="46"/>
      <c r="K281" s="47"/>
      <c r="L281" s="77"/>
      <c r="M281" s="78"/>
    </row>
    <row r="282" spans="1:13" x14ac:dyDescent="0.25">
      <c r="A282" s="35" t="str">
        <f>Info!$B$15</f>
        <v>Blank - udfyld på "Info"-fanen</v>
      </c>
      <c r="B282" s="42"/>
      <c r="C282" s="64" t="str">
        <f>LEFT(Delformaal[[#This Row],[Delformålsnr.]],1)</f>
        <v/>
      </c>
      <c r="D282" s="35" t="e">
        <f>VLOOKUP(Delformaal[[#This Row],[Delformålsnr.]],Delformål!$A$1:$B$5000,2,FALSE)</f>
        <v>#N/A</v>
      </c>
      <c r="E282" s="46"/>
      <c r="F282" s="47"/>
      <c r="G282" s="47"/>
      <c r="H282" s="48"/>
      <c r="I282" s="35">
        <f t="shared" si="5"/>
        <v>0</v>
      </c>
      <c r="J282" s="46"/>
      <c r="K282" s="47"/>
      <c r="L282" s="77"/>
      <c r="M282" s="78"/>
    </row>
    <row r="283" spans="1:13" x14ac:dyDescent="0.25">
      <c r="A283" s="35" t="str">
        <f>Info!$B$15</f>
        <v>Blank - udfyld på "Info"-fanen</v>
      </c>
      <c r="B283" s="42"/>
      <c r="C283" s="64" t="str">
        <f>LEFT(Delformaal[[#This Row],[Delformålsnr.]],1)</f>
        <v/>
      </c>
      <c r="D283" s="35" t="e">
        <f>VLOOKUP(Delformaal[[#This Row],[Delformålsnr.]],Delformål!$A$1:$B$5000,2,FALSE)</f>
        <v>#N/A</v>
      </c>
      <c r="E283" s="46"/>
      <c r="F283" s="47"/>
      <c r="G283" s="47"/>
      <c r="H283" s="48"/>
      <c r="I283" s="35">
        <f t="shared" si="5"/>
        <v>0</v>
      </c>
      <c r="J283" s="46"/>
      <c r="K283" s="47"/>
      <c r="L283" s="77"/>
      <c r="M283" s="78"/>
    </row>
    <row r="284" spans="1:13" x14ac:dyDescent="0.25">
      <c r="A284" s="35" t="str">
        <f>Info!$B$15</f>
        <v>Blank - udfyld på "Info"-fanen</v>
      </c>
      <c r="B284" s="42"/>
      <c r="C284" s="64" t="str">
        <f>LEFT(Delformaal[[#This Row],[Delformålsnr.]],1)</f>
        <v/>
      </c>
      <c r="D284" s="35" t="e">
        <f>VLOOKUP(Delformaal[[#This Row],[Delformålsnr.]],Delformål!$A$1:$B$5000,2,FALSE)</f>
        <v>#N/A</v>
      </c>
      <c r="E284" s="46"/>
      <c r="F284" s="47"/>
      <c r="G284" s="47"/>
      <c r="H284" s="48"/>
      <c r="I284" s="35">
        <f t="shared" si="5"/>
        <v>0</v>
      </c>
      <c r="J284" s="46"/>
      <c r="K284" s="47"/>
      <c r="L284" s="77"/>
      <c r="M284" s="78"/>
    </row>
    <row r="285" spans="1:13" x14ac:dyDescent="0.25">
      <c r="A285" s="35" t="str">
        <f>Info!$B$15</f>
        <v>Blank - udfyld på "Info"-fanen</v>
      </c>
      <c r="B285" s="42"/>
      <c r="C285" s="64" t="str">
        <f>LEFT(Delformaal[[#This Row],[Delformålsnr.]],1)</f>
        <v/>
      </c>
      <c r="D285" s="35" t="e">
        <f>VLOOKUP(Delformaal[[#This Row],[Delformålsnr.]],Delformål!$A$1:$B$5000,2,FALSE)</f>
        <v>#N/A</v>
      </c>
      <c r="E285" s="46"/>
      <c r="F285" s="47"/>
      <c r="G285" s="47"/>
      <c r="H285" s="48"/>
      <c r="I285" s="35">
        <f t="shared" si="5"/>
        <v>0</v>
      </c>
      <c r="J285" s="46"/>
      <c r="K285" s="47"/>
      <c r="L285" s="77"/>
      <c r="M285" s="78"/>
    </row>
    <row r="286" spans="1:13" x14ac:dyDescent="0.25">
      <c r="A286" s="35" t="str">
        <f>Info!$B$15</f>
        <v>Blank - udfyld på "Info"-fanen</v>
      </c>
      <c r="B286" s="42"/>
      <c r="C286" s="64" t="str">
        <f>LEFT(Delformaal[[#This Row],[Delformålsnr.]],1)</f>
        <v/>
      </c>
      <c r="D286" s="35" t="e">
        <f>VLOOKUP(Delformaal[[#This Row],[Delformålsnr.]],Delformål!$A$1:$B$5000,2,FALSE)</f>
        <v>#N/A</v>
      </c>
      <c r="E286" s="46"/>
      <c r="F286" s="47"/>
      <c r="G286" s="47"/>
      <c r="H286" s="48"/>
      <c r="I286" s="35">
        <f t="shared" si="5"/>
        <v>0</v>
      </c>
      <c r="J286" s="46"/>
      <c r="K286" s="47"/>
      <c r="L286" s="77"/>
      <c r="M286" s="78"/>
    </row>
    <row r="287" spans="1:13" x14ac:dyDescent="0.25">
      <c r="A287" s="35" t="str">
        <f>Info!$B$15</f>
        <v>Blank - udfyld på "Info"-fanen</v>
      </c>
      <c r="B287" s="42"/>
      <c r="C287" s="64" t="str">
        <f>LEFT(Delformaal[[#This Row],[Delformålsnr.]],1)</f>
        <v/>
      </c>
      <c r="D287" s="35" t="e">
        <f>VLOOKUP(Delformaal[[#This Row],[Delformålsnr.]],Delformål!$A$1:$B$5000,2,FALSE)</f>
        <v>#N/A</v>
      </c>
      <c r="E287" s="46"/>
      <c r="F287" s="47"/>
      <c r="G287" s="47"/>
      <c r="H287" s="48"/>
      <c r="I287" s="35">
        <f t="shared" si="5"/>
        <v>0</v>
      </c>
      <c r="J287" s="46"/>
      <c r="K287" s="47"/>
      <c r="L287" s="77"/>
      <c r="M287" s="78"/>
    </row>
    <row r="288" spans="1:13" x14ac:dyDescent="0.25">
      <c r="A288" s="35" t="str">
        <f>Info!$B$15</f>
        <v>Blank - udfyld på "Info"-fanen</v>
      </c>
      <c r="B288" s="42"/>
      <c r="C288" s="64" t="str">
        <f>LEFT(Delformaal[[#This Row],[Delformålsnr.]],1)</f>
        <v/>
      </c>
      <c r="D288" s="35" t="e">
        <f>VLOOKUP(Delformaal[[#This Row],[Delformålsnr.]],Delformål!$A$1:$B$5000,2,FALSE)</f>
        <v>#N/A</v>
      </c>
      <c r="E288" s="46"/>
      <c r="F288" s="47"/>
      <c r="G288" s="47"/>
      <c r="H288" s="48"/>
      <c r="I288" s="35">
        <f t="shared" si="5"/>
        <v>0</v>
      </c>
      <c r="J288" s="46"/>
      <c r="K288" s="47"/>
      <c r="L288" s="77"/>
      <c r="M288" s="78"/>
    </row>
    <row r="289" spans="1:13" x14ac:dyDescent="0.25">
      <c r="A289" s="35" t="str">
        <f>Info!$B$15</f>
        <v>Blank - udfyld på "Info"-fanen</v>
      </c>
      <c r="B289" s="42"/>
      <c r="C289" s="64" t="str">
        <f>LEFT(Delformaal[[#This Row],[Delformålsnr.]],1)</f>
        <v/>
      </c>
      <c r="D289" s="35" t="e">
        <f>VLOOKUP(Delformaal[[#This Row],[Delformålsnr.]],Delformål!$A$1:$B$5000,2,FALSE)</f>
        <v>#N/A</v>
      </c>
      <c r="E289" s="46"/>
      <c r="F289" s="47"/>
      <c r="G289" s="47"/>
      <c r="H289" s="48"/>
      <c r="I289" s="35">
        <f t="shared" si="5"/>
        <v>0</v>
      </c>
      <c r="J289" s="46"/>
      <c r="K289" s="47"/>
      <c r="L289" s="77"/>
      <c r="M289" s="78"/>
    </row>
    <row r="290" spans="1:13" x14ac:dyDescent="0.25">
      <c r="A290" s="35" t="str">
        <f>Info!$B$15</f>
        <v>Blank - udfyld på "Info"-fanen</v>
      </c>
      <c r="B290" s="42"/>
      <c r="C290" s="64" t="str">
        <f>LEFT(Delformaal[[#This Row],[Delformålsnr.]],1)</f>
        <v/>
      </c>
      <c r="D290" s="35" t="e">
        <f>VLOOKUP(Delformaal[[#This Row],[Delformålsnr.]],Delformål!$A$1:$B$5000,2,FALSE)</f>
        <v>#N/A</v>
      </c>
      <c r="E290" s="46"/>
      <c r="F290" s="47"/>
      <c r="G290" s="47"/>
      <c r="H290" s="48"/>
      <c r="I290" s="35">
        <f t="shared" si="5"/>
        <v>0</v>
      </c>
      <c r="J290" s="46"/>
      <c r="K290" s="47"/>
      <c r="L290" s="77"/>
      <c r="M290" s="78"/>
    </row>
    <row r="291" spans="1:13" x14ac:dyDescent="0.25">
      <c r="A291" s="35" t="str">
        <f>Info!$B$15</f>
        <v>Blank - udfyld på "Info"-fanen</v>
      </c>
      <c r="B291" s="42"/>
      <c r="C291" s="64" t="str">
        <f>LEFT(Delformaal[[#This Row],[Delformålsnr.]],1)</f>
        <v/>
      </c>
      <c r="D291" s="35" t="e">
        <f>VLOOKUP(Delformaal[[#This Row],[Delformålsnr.]],Delformål!$A$1:$B$5000,2,FALSE)</f>
        <v>#N/A</v>
      </c>
      <c r="E291" s="46"/>
      <c r="F291" s="47"/>
      <c r="G291" s="47"/>
      <c r="H291" s="48"/>
      <c r="I291" s="35">
        <f t="shared" si="5"/>
        <v>0</v>
      </c>
      <c r="J291" s="46"/>
      <c r="K291" s="47"/>
      <c r="L291" s="77"/>
      <c r="M291" s="78"/>
    </row>
    <row r="292" spans="1:13" x14ac:dyDescent="0.25">
      <c r="A292" s="35" t="str">
        <f>Info!$B$15</f>
        <v>Blank - udfyld på "Info"-fanen</v>
      </c>
      <c r="B292" s="42"/>
      <c r="C292" s="64" t="str">
        <f>LEFT(Delformaal[[#This Row],[Delformålsnr.]],1)</f>
        <v/>
      </c>
      <c r="D292" s="35" t="e">
        <f>VLOOKUP(Delformaal[[#This Row],[Delformålsnr.]],Delformål!$A$1:$B$5000,2,FALSE)</f>
        <v>#N/A</v>
      </c>
      <c r="E292" s="46"/>
      <c r="F292" s="47"/>
      <c r="G292" s="47"/>
      <c r="H292" s="48"/>
      <c r="I292" s="35">
        <f t="shared" si="5"/>
        <v>0</v>
      </c>
      <c r="J292" s="46"/>
      <c r="K292" s="47"/>
      <c r="L292" s="77"/>
      <c r="M292" s="78"/>
    </row>
    <row r="293" spans="1:13" x14ac:dyDescent="0.25">
      <c r="A293" s="35" t="str">
        <f>Info!$B$15</f>
        <v>Blank - udfyld på "Info"-fanen</v>
      </c>
      <c r="B293" s="42"/>
      <c r="C293" s="64" t="str">
        <f>LEFT(Delformaal[[#This Row],[Delformålsnr.]],1)</f>
        <v/>
      </c>
      <c r="D293" s="35" t="e">
        <f>VLOOKUP(Delformaal[[#This Row],[Delformålsnr.]],Delformål!$A$1:$B$5000,2,FALSE)</f>
        <v>#N/A</v>
      </c>
      <c r="E293" s="46"/>
      <c r="F293" s="47"/>
      <c r="G293" s="47"/>
      <c r="H293" s="48"/>
      <c r="I293" s="35">
        <f t="shared" si="5"/>
        <v>0</v>
      </c>
      <c r="J293" s="46"/>
      <c r="K293" s="47"/>
      <c r="L293" s="77"/>
      <c r="M293" s="78"/>
    </row>
    <row r="294" spans="1:13" x14ac:dyDescent="0.25">
      <c r="A294" s="35" t="str">
        <f>Info!$B$15</f>
        <v>Blank - udfyld på "Info"-fanen</v>
      </c>
      <c r="B294" s="42"/>
      <c r="C294" s="64" t="str">
        <f>LEFT(Delformaal[[#This Row],[Delformålsnr.]],1)</f>
        <v/>
      </c>
      <c r="D294" s="35" t="e">
        <f>VLOOKUP(Delformaal[[#This Row],[Delformålsnr.]],Delformål!$A$1:$B$5000,2,FALSE)</f>
        <v>#N/A</v>
      </c>
      <c r="E294" s="46"/>
      <c r="F294" s="47"/>
      <c r="G294" s="47"/>
      <c r="H294" s="48"/>
      <c r="I294" s="35">
        <f t="shared" si="5"/>
        <v>0</v>
      </c>
      <c r="J294" s="46"/>
      <c r="K294" s="47"/>
      <c r="L294" s="77"/>
      <c r="M294" s="78"/>
    </row>
    <row r="295" spans="1:13" x14ac:dyDescent="0.25">
      <c r="A295" s="35" t="str">
        <f>Info!$B$15</f>
        <v>Blank - udfyld på "Info"-fanen</v>
      </c>
      <c r="B295" s="42"/>
      <c r="C295" s="64" t="str">
        <f>LEFT(Delformaal[[#This Row],[Delformålsnr.]],1)</f>
        <v/>
      </c>
      <c r="D295" s="35" t="e">
        <f>VLOOKUP(Delformaal[[#This Row],[Delformålsnr.]],Delformål!$A$1:$B$5000,2,FALSE)</f>
        <v>#N/A</v>
      </c>
      <c r="E295" s="46"/>
      <c r="F295" s="47"/>
      <c r="G295" s="47"/>
      <c r="H295" s="48"/>
      <c r="I295" s="35">
        <f t="shared" si="5"/>
        <v>0</v>
      </c>
      <c r="J295" s="46"/>
      <c r="K295" s="47"/>
      <c r="L295" s="77"/>
      <c r="M295" s="78"/>
    </row>
    <row r="296" spans="1:13" x14ac:dyDescent="0.25">
      <c r="A296" s="35" t="str">
        <f>Info!$B$15</f>
        <v>Blank - udfyld på "Info"-fanen</v>
      </c>
      <c r="B296" s="42"/>
      <c r="C296" s="64" t="str">
        <f>LEFT(Delformaal[[#This Row],[Delformålsnr.]],1)</f>
        <v/>
      </c>
      <c r="D296" s="35" t="e">
        <f>VLOOKUP(Delformaal[[#This Row],[Delformålsnr.]],Delformål!$A$1:$B$5000,2,FALSE)</f>
        <v>#N/A</v>
      </c>
      <c r="E296" s="46"/>
      <c r="F296" s="47"/>
      <c r="G296" s="47"/>
      <c r="H296" s="48"/>
      <c r="I296" s="35">
        <f t="shared" si="5"/>
        <v>0</v>
      </c>
      <c r="J296" s="46"/>
      <c r="K296" s="47"/>
      <c r="L296" s="77"/>
      <c r="M296" s="78"/>
    </row>
    <row r="297" spans="1:13" x14ac:dyDescent="0.25">
      <c r="A297" s="35" t="str">
        <f>Info!$B$15</f>
        <v>Blank - udfyld på "Info"-fanen</v>
      </c>
      <c r="B297" s="42"/>
      <c r="C297" s="64" t="str">
        <f>LEFT(Delformaal[[#This Row],[Delformålsnr.]],1)</f>
        <v/>
      </c>
      <c r="D297" s="35" t="e">
        <f>VLOOKUP(Delformaal[[#This Row],[Delformålsnr.]],Delformål!$A$1:$B$5000,2,FALSE)</f>
        <v>#N/A</v>
      </c>
      <c r="E297" s="46"/>
      <c r="F297" s="47"/>
      <c r="G297" s="47"/>
      <c r="H297" s="48"/>
      <c r="I297" s="35">
        <f t="shared" si="5"/>
        <v>0</v>
      </c>
      <c r="J297" s="46"/>
      <c r="K297" s="47"/>
      <c r="L297" s="77"/>
      <c r="M297" s="78"/>
    </row>
    <row r="298" spans="1:13" x14ac:dyDescent="0.25">
      <c r="A298" s="35" t="str">
        <f>Info!$B$15</f>
        <v>Blank - udfyld på "Info"-fanen</v>
      </c>
      <c r="B298" s="42"/>
      <c r="C298" s="64" t="str">
        <f>LEFT(Delformaal[[#This Row],[Delformålsnr.]],1)</f>
        <v/>
      </c>
      <c r="D298" s="35" t="e">
        <f>VLOOKUP(Delformaal[[#This Row],[Delformålsnr.]],Delformål!$A$1:$B$5000,2,FALSE)</f>
        <v>#N/A</v>
      </c>
      <c r="E298" s="46"/>
      <c r="F298" s="47"/>
      <c r="G298" s="47"/>
      <c r="H298" s="48"/>
      <c r="I298" s="35">
        <f t="shared" si="5"/>
        <v>0</v>
      </c>
      <c r="J298" s="46"/>
      <c r="K298" s="47"/>
      <c r="L298" s="77"/>
      <c r="M298" s="78"/>
    </row>
    <row r="299" spans="1:13" x14ac:dyDescent="0.25">
      <c r="A299" s="35" t="str">
        <f>Info!$B$15</f>
        <v>Blank - udfyld på "Info"-fanen</v>
      </c>
      <c r="B299" s="42"/>
      <c r="C299" s="64" t="str">
        <f>LEFT(Delformaal[[#This Row],[Delformålsnr.]],1)</f>
        <v/>
      </c>
      <c r="D299" s="35" t="e">
        <f>VLOOKUP(Delformaal[[#This Row],[Delformålsnr.]],Delformål!$A$1:$B$5000,2,FALSE)</f>
        <v>#N/A</v>
      </c>
      <c r="E299" s="46"/>
      <c r="F299" s="47"/>
      <c r="G299" s="47"/>
      <c r="H299" s="48"/>
      <c r="I299" s="35">
        <f t="shared" si="5"/>
        <v>0</v>
      </c>
      <c r="J299" s="46"/>
      <c r="K299" s="47"/>
      <c r="L299" s="77"/>
      <c r="M299" s="78"/>
    </row>
    <row r="300" spans="1:13" x14ac:dyDescent="0.25">
      <c r="A300" s="35" t="str">
        <f>Info!$B$15</f>
        <v>Blank - udfyld på "Info"-fanen</v>
      </c>
      <c r="B300" s="42"/>
      <c r="C300" s="64" t="str">
        <f>LEFT(Delformaal[[#This Row],[Delformålsnr.]],1)</f>
        <v/>
      </c>
      <c r="D300" s="35" t="e">
        <f>VLOOKUP(Delformaal[[#This Row],[Delformålsnr.]],Delformål!$A$1:$B$5000,2,FALSE)</f>
        <v>#N/A</v>
      </c>
      <c r="E300" s="46"/>
      <c r="F300" s="47"/>
      <c r="G300" s="47"/>
      <c r="H300" s="48"/>
      <c r="I300" s="35">
        <f t="shared" si="5"/>
        <v>0</v>
      </c>
      <c r="J300" s="46"/>
      <c r="K300" s="47"/>
      <c r="L300" s="77"/>
      <c r="M300" s="78"/>
    </row>
    <row r="301" spans="1:13" x14ac:dyDescent="0.25">
      <c r="A301" s="35" t="str">
        <f>Info!$B$15</f>
        <v>Blank - udfyld på "Info"-fanen</v>
      </c>
      <c r="B301" s="42"/>
      <c r="C301" s="64" t="str">
        <f>LEFT(Delformaal[[#This Row],[Delformålsnr.]],1)</f>
        <v/>
      </c>
      <c r="D301" s="35" t="e">
        <f>VLOOKUP(Delformaal[[#This Row],[Delformålsnr.]],Delformål!$A$1:$B$5000,2,FALSE)</f>
        <v>#N/A</v>
      </c>
      <c r="E301" s="46"/>
      <c r="F301" s="47"/>
      <c r="G301" s="47"/>
      <c r="H301" s="48"/>
      <c r="I301" s="35">
        <f t="shared" si="5"/>
        <v>0</v>
      </c>
      <c r="J301" s="46"/>
      <c r="K301" s="47"/>
      <c r="L301" s="77"/>
      <c r="M301" s="78"/>
    </row>
    <row r="302" spans="1:13" x14ac:dyDescent="0.25">
      <c r="A302" s="35" t="str">
        <f>Info!$B$15</f>
        <v>Blank - udfyld på "Info"-fanen</v>
      </c>
      <c r="B302" s="42"/>
      <c r="C302" s="64" t="str">
        <f>LEFT(Delformaal[[#This Row],[Delformålsnr.]],1)</f>
        <v/>
      </c>
      <c r="D302" s="35" t="e">
        <f>VLOOKUP(Delformaal[[#This Row],[Delformålsnr.]],Delformål!$A$1:$B$5000,2,FALSE)</f>
        <v>#N/A</v>
      </c>
      <c r="E302" s="46"/>
      <c r="F302" s="47"/>
      <c r="G302" s="47"/>
      <c r="H302" s="48"/>
      <c r="I302" s="35">
        <f t="shared" si="5"/>
        <v>0</v>
      </c>
      <c r="J302" s="46"/>
      <c r="K302" s="47"/>
      <c r="L302" s="77"/>
      <c r="M302" s="78"/>
    </row>
    <row r="303" spans="1:13" x14ac:dyDescent="0.25">
      <c r="A303" s="35" t="str">
        <f>Info!$B$15</f>
        <v>Blank - udfyld på "Info"-fanen</v>
      </c>
      <c r="B303" s="42"/>
      <c r="C303" s="64" t="str">
        <f>LEFT(Delformaal[[#This Row],[Delformålsnr.]],1)</f>
        <v/>
      </c>
      <c r="D303" s="35" t="e">
        <f>VLOOKUP(Delformaal[[#This Row],[Delformålsnr.]],Delformål!$A$1:$B$5000,2,FALSE)</f>
        <v>#N/A</v>
      </c>
      <c r="E303" s="46"/>
      <c r="F303" s="47"/>
      <c r="G303" s="47"/>
      <c r="H303" s="48"/>
      <c r="I303" s="35">
        <f t="shared" si="5"/>
        <v>0</v>
      </c>
      <c r="J303" s="46"/>
      <c r="K303" s="47"/>
      <c r="L303" s="77"/>
      <c r="M303" s="78"/>
    </row>
    <row r="304" spans="1:13" x14ac:dyDescent="0.25">
      <c r="A304" s="35" t="str">
        <f>Info!$B$15</f>
        <v>Blank - udfyld på "Info"-fanen</v>
      </c>
      <c r="B304" s="42"/>
      <c r="C304" s="64" t="str">
        <f>LEFT(Delformaal[[#This Row],[Delformålsnr.]],1)</f>
        <v/>
      </c>
      <c r="D304" s="35" t="e">
        <f>VLOOKUP(Delformaal[[#This Row],[Delformålsnr.]],Delformål!$A$1:$B$5000,2,FALSE)</f>
        <v>#N/A</v>
      </c>
      <c r="E304" s="46"/>
      <c r="F304" s="47"/>
      <c r="G304" s="47"/>
      <c r="H304" s="48"/>
      <c r="I304" s="35">
        <f t="shared" ref="I304:I351" si="6">E304+F304+G304+H304</f>
        <v>0</v>
      </c>
      <c r="J304" s="46"/>
      <c r="K304" s="47"/>
      <c r="L304" s="77"/>
      <c r="M304" s="78"/>
    </row>
    <row r="305" spans="1:13" x14ac:dyDescent="0.25">
      <c r="A305" s="35" t="str">
        <f>Info!$B$15</f>
        <v>Blank - udfyld på "Info"-fanen</v>
      </c>
      <c r="B305" s="42"/>
      <c r="C305" s="64" t="str">
        <f>LEFT(Delformaal[[#This Row],[Delformålsnr.]],1)</f>
        <v/>
      </c>
      <c r="D305" s="35" t="e">
        <f>VLOOKUP(Delformaal[[#This Row],[Delformålsnr.]],Delformål!$A$1:$B$5000,2,FALSE)</f>
        <v>#N/A</v>
      </c>
      <c r="E305" s="46"/>
      <c r="F305" s="47"/>
      <c r="G305" s="47"/>
      <c r="H305" s="48"/>
      <c r="I305" s="35">
        <f t="shared" si="6"/>
        <v>0</v>
      </c>
      <c r="J305" s="46"/>
      <c r="K305" s="47"/>
      <c r="L305" s="77"/>
      <c r="M305" s="78"/>
    </row>
    <row r="306" spans="1:13" x14ac:dyDescent="0.25">
      <c r="A306" s="35" t="str">
        <f>Info!$B$15</f>
        <v>Blank - udfyld på "Info"-fanen</v>
      </c>
      <c r="B306" s="42"/>
      <c r="C306" s="64" t="str">
        <f>LEFT(Delformaal[[#This Row],[Delformålsnr.]],1)</f>
        <v/>
      </c>
      <c r="D306" s="35" t="e">
        <f>VLOOKUP(Delformaal[[#This Row],[Delformålsnr.]],Delformål!$A$1:$B$5000,2,FALSE)</f>
        <v>#N/A</v>
      </c>
      <c r="E306" s="46"/>
      <c r="F306" s="47"/>
      <c r="G306" s="47"/>
      <c r="H306" s="48"/>
      <c r="I306" s="35">
        <f t="shared" si="6"/>
        <v>0</v>
      </c>
      <c r="J306" s="46"/>
      <c r="K306" s="47"/>
      <c r="L306" s="77"/>
      <c r="M306" s="78"/>
    </row>
    <row r="307" spans="1:13" x14ac:dyDescent="0.25">
      <c r="A307" s="35" t="str">
        <f>Info!$B$15</f>
        <v>Blank - udfyld på "Info"-fanen</v>
      </c>
      <c r="B307" s="42"/>
      <c r="C307" s="64" t="str">
        <f>LEFT(Delformaal[[#This Row],[Delformålsnr.]],1)</f>
        <v/>
      </c>
      <c r="D307" s="35" t="e">
        <f>VLOOKUP(Delformaal[[#This Row],[Delformålsnr.]],Delformål!$A$1:$B$5000,2,FALSE)</f>
        <v>#N/A</v>
      </c>
      <c r="E307" s="46"/>
      <c r="F307" s="47"/>
      <c r="G307" s="47"/>
      <c r="H307" s="48"/>
      <c r="I307" s="35">
        <f t="shared" si="6"/>
        <v>0</v>
      </c>
      <c r="J307" s="46"/>
      <c r="K307" s="47"/>
      <c r="L307" s="77"/>
      <c r="M307" s="78"/>
    </row>
    <row r="308" spans="1:13" x14ac:dyDescent="0.25">
      <c r="A308" s="35" t="str">
        <f>Info!$B$15</f>
        <v>Blank - udfyld på "Info"-fanen</v>
      </c>
      <c r="B308" s="42"/>
      <c r="C308" s="64" t="str">
        <f>LEFT(Delformaal[[#This Row],[Delformålsnr.]],1)</f>
        <v/>
      </c>
      <c r="D308" s="35" t="e">
        <f>VLOOKUP(Delformaal[[#This Row],[Delformålsnr.]],Delformål!$A$1:$B$5000,2,FALSE)</f>
        <v>#N/A</v>
      </c>
      <c r="E308" s="46"/>
      <c r="F308" s="47"/>
      <c r="G308" s="47"/>
      <c r="H308" s="48"/>
      <c r="I308" s="35">
        <f t="shared" si="6"/>
        <v>0</v>
      </c>
      <c r="J308" s="46"/>
      <c r="K308" s="47"/>
      <c r="L308" s="77"/>
      <c r="M308" s="78"/>
    </row>
    <row r="309" spans="1:13" x14ac:dyDescent="0.25">
      <c r="A309" s="35" t="str">
        <f>Info!$B$15</f>
        <v>Blank - udfyld på "Info"-fanen</v>
      </c>
      <c r="B309" s="42"/>
      <c r="C309" s="64" t="str">
        <f>LEFT(Delformaal[[#This Row],[Delformålsnr.]],1)</f>
        <v/>
      </c>
      <c r="D309" s="35" t="e">
        <f>VLOOKUP(Delformaal[[#This Row],[Delformålsnr.]],Delformål!$A$1:$B$5000,2,FALSE)</f>
        <v>#N/A</v>
      </c>
      <c r="E309" s="46"/>
      <c r="F309" s="47"/>
      <c r="G309" s="47"/>
      <c r="H309" s="48"/>
      <c r="I309" s="35">
        <f t="shared" si="6"/>
        <v>0</v>
      </c>
      <c r="J309" s="46"/>
      <c r="K309" s="47"/>
      <c r="L309" s="77"/>
      <c r="M309" s="78"/>
    </row>
    <row r="310" spans="1:13" x14ac:dyDescent="0.25">
      <c r="A310" s="35" t="str">
        <f>Info!$B$15</f>
        <v>Blank - udfyld på "Info"-fanen</v>
      </c>
      <c r="B310" s="42"/>
      <c r="C310" s="64" t="str">
        <f>LEFT(Delformaal[[#This Row],[Delformålsnr.]],1)</f>
        <v/>
      </c>
      <c r="D310" s="35" t="e">
        <f>VLOOKUP(Delformaal[[#This Row],[Delformålsnr.]],Delformål!$A$1:$B$5000,2,FALSE)</f>
        <v>#N/A</v>
      </c>
      <c r="E310" s="46"/>
      <c r="F310" s="47"/>
      <c r="G310" s="47"/>
      <c r="H310" s="48"/>
      <c r="I310" s="35">
        <f t="shared" si="6"/>
        <v>0</v>
      </c>
      <c r="J310" s="46"/>
      <c r="K310" s="47"/>
      <c r="L310" s="77"/>
      <c r="M310" s="78"/>
    </row>
    <row r="311" spans="1:13" x14ac:dyDescent="0.25">
      <c r="A311" s="35" t="str">
        <f>Info!$B$15</f>
        <v>Blank - udfyld på "Info"-fanen</v>
      </c>
      <c r="B311" s="42"/>
      <c r="C311" s="64" t="str">
        <f>LEFT(Delformaal[[#This Row],[Delformålsnr.]],1)</f>
        <v/>
      </c>
      <c r="D311" s="35" t="e">
        <f>VLOOKUP(Delformaal[[#This Row],[Delformålsnr.]],Delformål!$A$1:$B$5000,2,FALSE)</f>
        <v>#N/A</v>
      </c>
      <c r="E311" s="46"/>
      <c r="F311" s="47"/>
      <c r="G311" s="47"/>
      <c r="H311" s="48"/>
      <c r="I311" s="35">
        <f t="shared" si="6"/>
        <v>0</v>
      </c>
      <c r="J311" s="46"/>
      <c r="K311" s="47"/>
      <c r="L311" s="77"/>
      <c r="M311" s="78"/>
    </row>
    <row r="312" spans="1:13" x14ac:dyDescent="0.25">
      <c r="A312" s="35" t="str">
        <f>Info!$B$15</f>
        <v>Blank - udfyld på "Info"-fanen</v>
      </c>
      <c r="B312" s="42"/>
      <c r="C312" s="64" t="str">
        <f>LEFT(Delformaal[[#This Row],[Delformålsnr.]],1)</f>
        <v/>
      </c>
      <c r="D312" s="35" t="e">
        <f>VLOOKUP(Delformaal[[#This Row],[Delformålsnr.]],Delformål!$A$1:$B$5000,2,FALSE)</f>
        <v>#N/A</v>
      </c>
      <c r="E312" s="46"/>
      <c r="F312" s="47"/>
      <c r="G312" s="47"/>
      <c r="H312" s="48"/>
      <c r="I312" s="35">
        <f t="shared" si="6"/>
        <v>0</v>
      </c>
      <c r="J312" s="46"/>
      <c r="K312" s="47"/>
      <c r="L312" s="77"/>
      <c r="M312" s="78"/>
    </row>
    <row r="313" spans="1:13" x14ac:dyDescent="0.25">
      <c r="A313" s="35" t="str">
        <f>Info!$B$15</f>
        <v>Blank - udfyld på "Info"-fanen</v>
      </c>
      <c r="B313" s="42"/>
      <c r="C313" s="64" t="str">
        <f>LEFT(Delformaal[[#This Row],[Delformålsnr.]],1)</f>
        <v/>
      </c>
      <c r="D313" s="35" t="e">
        <f>VLOOKUP(Delformaal[[#This Row],[Delformålsnr.]],Delformål!$A$1:$B$5000,2,FALSE)</f>
        <v>#N/A</v>
      </c>
      <c r="E313" s="46"/>
      <c r="F313" s="47"/>
      <c r="G313" s="47"/>
      <c r="H313" s="48"/>
      <c r="I313" s="35">
        <f t="shared" si="6"/>
        <v>0</v>
      </c>
      <c r="J313" s="46"/>
      <c r="K313" s="47"/>
      <c r="L313" s="77"/>
      <c r="M313" s="78"/>
    </row>
    <row r="314" spans="1:13" x14ac:dyDescent="0.25">
      <c r="A314" s="35" t="str">
        <f>Info!$B$15</f>
        <v>Blank - udfyld på "Info"-fanen</v>
      </c>
      <c r="B314" s="42"/>
      <c r="C314" s="64" t="str">
        <f>LEFT(Delformaal[[#This Row],[Delformålsnr.]],1)</f>
        <v/>
      </c>
      <c r="D314" s="35" t="e">
        <f>VLOOKUP(Delformaal[[#This Row],[Delformålsnr.]],Delformål!$A$1:$B$5000,2,FALSE)</f>
        <v>#N/A</v>
      </c>
      <c r="E314" s="46"/>
      <c r="F314" s="47"/>
      <c r="G314" s="47"/>
      <c r="H314" s="48"/>
      <c r="I314" s="35">
        <f t="shared" si="6"/>
        <v>0</v>
      </c>
      <c r="J314" s="46"/>
      <c r="K314" s="47"/>
      <c r="L314" s="77"/>
      <c r="M314" s="78"/>
    </row>
    <row r="315" spans="1:13" x14ac:dyDescent="0.25">
      <c r="A315" s="35" t="str">
        <f>Info!$B$15</f>
        <v>Blank - udfyld på "Info"-fanen</v>
      </c>
      <c r="B315" s="42"/>
      <c r="C315" s="64" t="str">
        <f>LEFT(Delformaal[[#This Row],[Delformålsnr.]],1)</f>
        <v/>
      </c>
      <c r="D315" s="35" t="e">
        <f>VLOOKUP(Delformaal[[#This Row],[Delformålsnr.]],Delformål!$A$1:$B$5000,2,FALSE)</f>
        <v>#N/A</v>
      </c>
      <c r="E315" s="46"/>
      <c r="F315" s="47"/>
      <c r="G315" s="47"/>
      <c r="H315" s="48"/>
      <c r="I315" s="35">
        <f t="shared" si="6"/>
        <v>0</v>
      </c>
      <c r="J315" s="46"/>
      <c r="K315" s="47"/>
      <c r="L315" s="77"/>
      <c r="M315" s="78"/>
    </row>
    <row r="316" spans="1:13" x14ac:dyDescent="0.25">
      <c r="A316" s="35" t="str">
        <f>Info!$B$15</f>
        <v>Blank - udfyld på "Info"-fanen</v>
      </c>
      <c r="B316" s="42"/>
      <c r="C316" s="64" t="str">
        <f>LEFT(Delformaal[[#This Row],[Delformålsnr.]],1)</f>
        <v/>
      </c>
      <c r="D316" s="35" t="e">
        <f>VLOOKUP(Delformaal[[#This Row],[Delformålsnr.]],Delformål!$A$1:$B$5000,2,FALSE)</f>
        <v>#N/A</v>
      </c>
      <c r="E316" s="46"/>
      <c r="F316" s="47"/>
      <c r="G316" s="47"/>
      <c r="H316" s="48"/>
      <c r="I316" s="35">
        <f t="shared" si="6"/>
        <v>0</v>
      </c>
      <c r="J316" s="46"/>
      <c r="K316" s="47"/>
      <c r="L316" s="77"/>
      <c r="M316" s="78"/>
    </row>
    <row r="317" spans="1:13" x14ac:dyDescent="0.25">
      <c r="A317" s="35" t="str">
        <f>Info!$B$15</f>
        <v>Blank - udfyld på "Info"-fanen</v>
      </c>
      <c r="B317" s="42"/>
      <c r="C317" s="64" t="str">
        <f>LEFT(Delformaal[[#This Row],[Delformålsnr.]],1)</f>
        <v/>
      </c>
      <c r="D317" s="35" t="e">
        <f>VLOOKUP(Delformaal[[#This Row],[Delformålsnr.]],Delformål!$A$1:$B$5000,2,FALSE)</f>
        <v>#N/A</v>
      </c>
      <c r="E317" s="46"/>
      <c r="F317" s="47"/>
      <c r="G317" s="47"/>
      <c r="H317" s="48"/>
      <c r="I317" s="35">
        <f t="shared" si="6"/>
        <v>0</v>
      </c>
      <c r="J317" s="46"/>
      <c r="K317" s="47"/>
      <c r="L317" s="77"/>
      <c r="M317" s="78"/>
    </row>
    <row r="318" spans="1:13" x14ac:dyDescent="0.25">
      <c r="A318" s="35" t="str">
        <f>Info!$B$15</f>
        <v>Blank - udfyld på "Info"-fanen</v>
      </c>
      <c r="B318" s="42"/>
      <c r="C318" s="64" t="str">
        <f>LEFT(Delformaal[[#This Row],[Delformålsnr.]],1)</f>
        <v/>
      </c>
      <c r="D318" s="35" t="e">
        <f>VLOOKUP(Delformaal[[#This Row],[Delformålsnr.]],Delformål!$A$1:$B$5000,2,FALSE)</f>
        <v>#N/A</v>
      </c>
      <c r="E318" s="46"/>
      <c r="F318" s="47"/>
      <c r="G318" s="47"/>
      <c r="H318" s="48"/>
      <c r="I318" s="35">
        <f t="shared" si="6"/>
        <v>0</v>
      </c>
      <c r="J318" s="46"/>
      <c r="K318" s="47"/>
      <c r="L318" s="77"/>
      <c r="M318" s="78"/>
    </row>
    <row r="319" spans="1:13" x14ac:dyDescent="0.25">
      <c r="A319" s="35" t="str">
        <f>Info!$B$15</f>
        <v>Blank - udfyld på "Info"-fanen</v>
      </c>
      <c r="B319" s="42"/>
      <c r="C319" s="64" t="str">
        <f>LEFT(Delformaal[[#This Row],[Delformålsnr.]],1)</f>
        <v/>
      </c>
      <c r="D319" s="35" t="e">
        <f>VLOOKUP(Delformaal[[#This Row],[Delformålsnr.]],Delformål!$A$1:$B$5000,2,FALSE)</f>
        <v>#N/A</v>
      </c>
      <c r="E319" s="46"/>
      <c r="F319" s="47"/>
      <c r="G319" s="47"/>
      <c r="H319" s="48"/>
      <c r="I319" s="35">
        <f t="shared" si="6"/>
        <v>0</v>
      </c>
      <c r="J319" s="46"/>
      <c r="K319" s="47"/>
      <c r="L319" s="77"/>
      <c r="M319" s="78"/>
    </row>
    <row r="320" spans="1:13" x14ac:dyDescent="0.25">
      <c r="A320" s="35" t="str">
        <f>Info!$B$15</f>
        <v>Blank - udfyld på "Info"-fanen</v>
      </c>
      <c r="B320" s="42"/>
      <c r="C320" s="64" t="str">
        <f>LEFT(Delformaal[[#This Row],[Delformålsnr.]],1)</f>
        <v/>
      </c>
      <c r="D320" s="35" t="e">
        <f>VLOOKUP(Delformaal[[#This Row],[Delformålsnr.]],Delformål!$A$1:$B$5000,2,FALSE)</f>
        <v>#N/A</v>
      </c>
      <c r="E320" s="46"/>
      <c r="F320" s="47"/>
      <c r="G320" s="47"/>
      <c r="H320" s="48"/>
      <c r="I320" s="35">
        <f t="shared" si="6"/>
        <v>0</v>
      </c>
      <c r="J320" s="46"/>
      <c r="K320" s="47"/>
      <c r="L320" s="77"/>
      <c r="M320" s="78"/>
    </row>
    <row r="321" spans="1:13" x14ac:dyDescent="0.25">
      <c r="A321" s="35" t="str">
        <f>Info!$B$15</f>
        <v>Blank - udfyld på "Info"-fanen</v>
      </c>
      <c r="B321" s="42"/>
      <c r="C321" s="64" t="str">
        <f>LEFT(Delformaal[[#This Row],[Delformålsnr.]],1)</f>
        <v/>
      </c>
      <c r="D321" s="35" t="e">
        <f>VLOOKUP(Delformaal[[#This Row],[Delformålsnr.]],Delformål!$A$1:$B$5000,2,FALSE)</f>
        <v>#N/A</v>
      </c>
      <c r="E321" s="46"/>
      <c r="F321" s="47"/>
      <c r="G321" s="47"/>
      <c r="H321" s="48"/>
      <c r="I321" s="35">
        <f t="shared" si="6"/>
        <v>0</v>
      </c>
      <c r="J321" s="46"/>
      <c r="K321" s="47"/>
      <c r="L321" s="77"/>
      <c r="M321" s="78"/>
    </row>
    <row r="322" spans="1:13" x14ac:dyDescent="0.25">
      <c r="A322" s="35" t="str">
        <f>Info!$B$15</f>
        <v>Blank - udfyld på "Info"-fanen</v>
      </c>
      <c r="B322" s="42"/>
      <c r="C322" s="64" t="str">
        <f>LEFT(Delformaal[[#This Row],[Delformålsnr.]],1)</f>
        <v/>
      </c>
      <c r="D322" s="35" t="e">
        <f>VLOOKUP(Delformaal[[#This Row],[Delformålsnr.]],Delformål!$A$1:$B$5000,2,FALSE)</f>
        <v>#N/A</v>
      </c>
      <c r="E322" s="46"/>
      <c r="F322" s="47"/>
      <c r="G322" s="47"/>
      <c r="H322" s="48"/>
      <c r="I322" s="35">
        <f t="shared" si="6"/>
        <v>0</v>
      </c>
      <c r="J322" s="46"/>
      <c r="K322" s="47"/>
      <c r="L322" s="77"/>
      <c r="M322" s="78"/>
    </row>
    <row r="323" spans="1:13" x14ac:dyDescent="0.25">
      <c r="A323" s="35" t="str">
        <f>Info!$B$15</f>
        <v>Blank - udfyld på "Info"-fanen</v>
      </c>
      <c r="B323" s="42"/>
      <c r="C323" s="64" t="str">
        <f>LEFT(Delformaal[[#This Row],[Delformålsnr.]],1)</f>
        <v/>
      </c>
      <c r="D323" s="35" t="e">
        <f>VLOOKUP(Delformaal[[#This Row],[Delformålsnr.]],Delformål!$A$1:$B$5000,2,FALSE)</f>
        <v>#N/A</v>
      </c>
      <c r="E323" s="46"/>
      <c r="F323" s="47"/>
      <c r="G323" s="47"/>
      <c r="H323" s="48"/>
      <c r="I323" s="35">
        <f t="shared" si="6"/>
        <v>0</v>
      </c>
      <c r="J323" s="46"/>
      <c r="K323" s="47"/>
      <c r="L323" s="77"/>
      <c r="M323" s="78"/>
    </row>
    <row r="324" spans="1:13" x14ac:dyDescent="0.25">
      <c r="A324" s="35" t="str">
        <f>Info!$B$15</f>
        <v>Blank - udfyld på "Info"-fanen</v>
      </c>
      <c r="B324" s="42"/>
      <c r="C324" s="64" t="str">
        <f>LEFT(Delformaal[[#This Row],[Delformålsnr.]],1)</f>
        <v/>
      </c>
      <c r="D324" s="35" t="e">
        <f>VLOOKUP(Delformaal[[#This Row],[Delformålsnr.]],Delformål!$A$1:$B$5000,2,FALSE)</f>
        <v>#N/A</v>
      </c>
      <c r="E324" s="46"/>
      <c r="F324" s="47"/>
      <c r="G324" s="47"/>
      <c r="H324" s="48"/>
      <c r="I324" s="35">
        <f t="shared" si="6"/>
        <v>0</v>
      </c>
      <c r="J324" s="46"/>
      <c r="K324" s="47"/>
      <c r="L324" s="77"/>
      <c r="M324" s="78"/>
    </row>
    <row r="325" spans="1:13" x14ac:dyDescent="0.25">
      <c r="A325" s="35" t="str">
        <f>Info!$B$15</f>
        <v>Blank - udfyld på "Info"-fanen</v>
      </c>
      <c r="B325" s="42"/>
      <c r="C325" s="64" t="str">
        <f>LEFT(Delformaal[[#This Row],[Delformålsnr.]],1)</f>
        <v/>
      </c>
      <c r="D325" s="35" t="e">
        <f>VLOOKUP(Delformaal[[#This Row],[Delformålsnr.]],Delformål!$A$1:$B$5000,2,FALSE)</f>
        <v>#N/A</v>
      </c>
      <c r="E325" s="46"/>
      <c r="F325" s="47"/>
      <c r="G325" s="47"/>
      <c r="H325" s="48"/>
      <c r="I325" s="35">
        <f t="shared" si="6"/>
        <v>0</v>
      </c>
      <c r="J325" s="46"/>
      <c r="K325" s="47"/>
      <c r="L325" s="77"/>
      <c r="M325" s="78"/>
    </row>
    <row r="326" spans="1:13" x14ac:dyDescent="0.25">
      <c r="A326" s="35" t="str">
        <f>Info!$B$15</f>
        <v>Blank - udfyld på "Info"-fanen</v>
      </c>
      <c r="B326" s="42"/>
      <c r="C326" s="64" t="str">
        <f>LEFT(Delformaal[[#This Row],[Delformålsnr.]],1)</f>
        <v/>
      </c>
      <c r="D326" s="35" t="e">
        <f>VLOOKUP(Delformaal[[#This Row],[Delformålsnr.]],Delformål!$A$1:$B$5000,2,FALSE)</f>
        <v>#N/A</v>
      </c>
      <c r="E326" s="46"/>
      <c r="F326" s="47"/>
      <c r="G326" s="47"/>
      <c r="H326" s="48"/>
      <c r="I326" s="35">
        <f t="shared" si="6"/>
        <v>0</v>
      </c>
      <c r="J326" s="46"/>
      <c r="K326" s="47"/>
      <c r="L326" s="77"/>
      <c r="M326" s="78"/>
    </row>
    <row r="327" spans="1:13" x14ac:dyDescent="0.25">
      <c r="A327" s="35" t="str">
        <f>Info!$B$15</f>
        <v>Blank - udfyld på "Info"-fanen</v>
      </c>
      <c r="B327" s="42"/>
      <c r="C327" s="64" t="str">
        <f>LEFT(Delformaal[[#This Row],[Delformålsnr.]],1)</f>
        <v/>
      </c>
      <c r="D327" s="35" t="e">
        <f>VLOOKUP(Delformaal[[#This Row],[Delformålsnr.]],Delformål!$A$1:$B$5000,2,FALSE)</f>
        <v>#N/A</v>
      </c>
      <c r="E327" s="46"/>
      <c r="F327" s="47"/>
      <c r="G327" s="47"/>
      <c r="H327" s="48"/>
      <c r="I327" s="35">
        <f t="shared" si="6"/>
        <v>0</v>
      </c>
      <c r="J327" s="46"/>
      <c r="K327" s="47"/>
      <c r="L327" s="77"/>
      <c r="M327" s="78"/>
    </row>
    <row r="328" spans="1:13" x14ac:dyDescent="0.25">
      <c r="A328" s="35" t="str">
        <f>Info!$B$15</f>
        <v>Blank - udfyld på "Info"-fanen</v>
      </c>
      <c r="B328" s="42"/>
      <c r="C328" s="64" t="str">
        <f>LEFT(Delformaal[[#This Row],[Delformålsnr.]],1)</f>
        <v/>
      </c>
      <c r="D328" s="35" t="e">
        <f>VLOOKUP(Delformaal[[#This Row],[Delformålsnr.]],Delformål!$A$1:$B$5000,2,FALSE)</f>
        <v>#N/A</v>
      </c>
      <c r="E328" s="46"/>
      <c r="F328" s="47"/>
      <c r="G328" s="47"/>
      <c r="H328" s="48"/>
      <c r="I328" s="35">
        <f t="shared" si="6"/>
        <v>0</v>
      </c>
      <c r="J328" s="46"/>
      <c r="K328" s="47"/>
      <c r="L328" s="77"/>
      <c r="M328" s="78"/>
    </row>
    <row r="329" spans="1:13" x14ac:dyDescent="0.25">
      <c r="A329" s="35" t="str">
        <f>Info!$B$15</f>
        <v>Blank - udfyld på "Info"-fanen</v>
      </c>
      <c r="B329" s="42"/>
      <c r="C329" s="64" t="str">
        <f>LEFT(Delformaal[[#This Row],[Delformålsnr.]],1)</f>
        <v/>
      </c>
      <c r="D329" s="35" t="e">
        <f>VLOOKUP(Delformaal[[#This Row],[Delformålsnr.]],Delformål!$A$1:$B$5000,2,FALSE)</f>
        <v>#N/A</v>
      </c>
      <c r="E329" s="46"/>
      <c r="F329" s="47"/>
      <c r="G329" s="47"/>
      <c r="H329" s="48"/>
      <c r="I329" s="35">
        <f t="shared" si="6"/>
        <v>0</v>
      </c>
      <c r="J329" s="46"/>
      <c r="K329" s="47"/>
      <c r="L329" s="77"/>
      <c r="M329" s="78"/>
    </row>
    <row r="330" spans="1:13" x14ac:dyDescent="0.25">
      <c r="A330" s="35" t="str">
        <f>Info!$B$15</f>
        <v>Blank - udfyld på "Info"-fanen</v>
      </c>
      <c r="B330" s="42"/>
      <c r="C330" s="64" t="str">
        <f>LEFT(Delformaal[[#This Row],[Delformålsnr.]],1)</f>
        <v/>
      </c>
      <c r="D330" s="35" t="e">
        <f>VLOOKUP(Delformaal[[#This Row],[Delformålsnr.]],Delformål!$A$1:$B$5000,2,FALSE)</f>
        <v>#N/A</v>
      </c>
      <c r="E330" s="46"/>
      <c r="F330" s="47"/>
      <c r="G330" s="47"/>
      <c r="H330" s="48"/>
      <c r="I330" s="35">
        <f t="shared" si="6"/>
        <v>0</v>
      </c>
      <c r="J330" s="46"/>
      <c r="K330" s="47"/>
      <c r="L330" s="77"/>
      <c r="M330" s="78"/>
    </row>
    <row r="331" spans="1:13" x14ac:dyDescent="0.25">
      <c r="A331" s="35" t="str">
        <f>Info!$B$15</f>
        <v>Blank - udfyld på "Info"-fanen</v>
      </c>
      <c r="B331" s="42"/>
      <c r="C331" s="64" t="str">
        <f>LEFT(Delformaal[[#This Row],[Delformålsnr.]],1)</f>
        <v/>
      </c>
      <c r="D331" s="35" t="e">
        <f>VLOOKUP(Delformaal[[#This Row],[Delformålsnr.]],Delformål!$A$1:$B$5000,2,FALSE)</f>
        <v>#N/A</v>
      </c>
      <c r="E331" s="46"/>
      <c r="F331" s="47"/>
      <c r="G331" s="47"/>
      <c r="H331" s="48"/>
      <c r="I331" s="35">
        <f t="shared" si="6"/>
        <v>0</v>
      </c>
      <c r="J331" s="46"/>
      <c r="K331" s="47"/>
      <c r="L331" s="77"/>
      <c r="M331" s="78"/>
    </row>
    <row r="332" spans="1:13" x14ac:dyDescent="0.25">
      <c r="A332" s="35" t="str">
        <f>Info!$B$15</f>
        <v>Blank - udfyld på "Info"-fanen</v>
      </c>
      <c r="B332" s="42"/>
      <c r="C332" s="64" t="str">
        <f>LEFT(Delformaal[[#This Row],[Delformålsnr.]],1)</f>
        <v/>
      </c>
      <c r="D332" s="35" t="e">
        <f>VLOOKUP(Delformaal[[#This Row],[Delformålsnr.]],Delformål!$A$1:$B$5000,2,FALSE)</f>
        <v>#N/A</v>
      </c>
      <c r="E332" s="46"/>
      <c r="F332" s="47"/>
      <c r="G332" s="47"/>
      <c r="H332" s="48"/>
      <c r="I332" s="35">
        <f t="shared" si="6"/>
        <v>0</v>
      </c>
      <c r="J332" s="46"/>
      <c r="K332" s="47"/>
      <c r="L332" s="77"/>
      <c r="M332" s="78"/>
    </row>
    <row r="333" spans="1:13" x14ac:dyDescent="0.25">
      <c r="A333" s="35" t="str">
        <f>Info!$B$15</f>
        <v>Blank - udfyld på "Info"-fanen</v>
      </c>
      <c r="B333" s="42"/>
      <c r="C333" s="64" t="str">
        <f>LEFT(Delformaal[[#This Row],[Delformålsnr.]],1)</f>
        <v/>
      </c>
      <c r="D333" s="35" t="e">
        <f>VLOOKUP(Delformaal[[#This Row],[Delformålsnr.]],Delformål!$A$1:$B$5000,2,FALSE)</f>
        <v>#N/A</v>
      </c>
      <c r="E333" s="46"/>
      <c r="F333" s="47"/>
      <c r="G333" s="47"/>
      <c r="H333" s="48"/>
      <c r="I333" s="35">
        <f t="shared" si="6"/>
        <v>0</v>
      </c>
      <c r="J333" s="46"/>
      <c r="K333" s="47"/>
      <c r="L333" s="77"/>
      <c r="M333" s="78"/>
    </row>
    <row r="334" spans="1:13" x14ac:dyDescent="0.25">
      <c r="A334" s="35" t="str">
        <f>Info!$B$15</f>
        <v>Blank - udfyld på "Info"-fanen</v>
      </c>
      <c r="B334" s="42"/>
      <c r="C334" s="64" t="str">
        <f>LEFT(Delformaal[[#This Row],[Delformålsnr.]],1)</f>
        <v/>
      </c>
      <c r="D334" s="35" t="e">
        <f>VLOOKUP(Delformaal[[#This Row],[Delformålsnr.]],Delformål!$A$1:$B$5000,2,FALSE)</f>
        <v>#N/A</v>
      </c>
      <c r="E334" s="46"/>
      <c r="F334" s="47"/>
      <c r="G334" s="47"/>
      <c r="H334" s="48"/>
      <c r="I334" s="35">
        <f t="shared" si="6"/>
        <v>0</v>
      </c>
      <c r="J334" s="46"/>
      <c r="K334" s="47"/>
      <c r="L334" s="77"/>
      <c r="M334" s="78"/>
    </row>
    <row r="335" spans="1:13" x14ac:dyDescent="0.25">
      <c r="A335" s="35" t="str">
        <f>Info!$B$15</f>
        <v>Blank - udfyld på "Info"-fanen</v>
      </c>
      <c r="B335" s="42"/>
      <c r="C335" s="64" t="str">
        <f>LEFT(Delformaal[[#This Row],[Delformålsnr.]],1)</f>
        <v/>
      </c>
      <c r="D335" s="35" t="e">
        <f>VLOOKUP(Delformaal[[#This Row],[Delformålsnr.]],Delformål!$A$1:$B$5000,2,FALSE)</f>
        <v>#N/A</v>
      </c>
      <c r="E335" s="46"/>
      <c r="F335" s="47"/>
      <c r="G335" s="47"/>
      <c r="H335" s="48"/>
      <c r="I335" s="35">
        <f t="shared" si="6"/>
        <v>0</v>
      </c>
      <c r="J335" s="46"/>
      <c r="K335" s="47"/>
      <c r="L335" s="77"/>
      <c r="M335" s="78"/>
    </row>
    <row r="336" spans="1:13" x14ac:dyDescent="0.25">
      <c r="A336" s="35" t="str">
        <f>Info!$B$15</f>
        <v>Blank - udfyld på "Info"-fanen</v>
      </c>
      <c r="B336" s="42"/>
      <c r="C336" s="64" t="str">
        <f>LEFT(Delformaal[[#This Row],[Delformålsnr.]],1)</f>
        <v/>
      </c>
      <c r="D336" s="35" t="e">
        <f>VLOOKUP(Delformaal[[#This Row],[Delformålsnr.]],Delformål!$A$1:$B$5000,2,FALSE)</f>
        <v>#N/A</v>
      </c>
      <c r="E336" s="46"/>
      <c r="F336" s="47"/>
      <c r="G336" s="47"/>
      <c r="H336" s="48"/>
      <c r="I336" s="35">
        <f t="shared" si="6"/>
        <v>0</v>
      </c>
      <c r="J336" s="46"/>
      <c r="K336" s="47"/>
      <c r="L336" s="77"/>
      <c r="M336" s="78"/>
    </row>
    <row r="337" spans="1:13" x14ac:dyDescent="0.25">
      <c r="A337" s="35" t="str">
        <f>Info!$B$15</f>
        <v>Blank - udfyld på "Info"-fanen</v>
      </c>
      <c r="B337" s="42"/>
      <c r="C337" s="64" t="str">
        <f>LEFT(Delformaal[[#This Row],[Delformålsnr.]],1)</f>
        <v/>
      </c>
      <c r="D337" s="35" t="e">
        <f>VLOOKUP(Delformaal[[#This Row],[Delformålsnr.]],Delformål!$A$1:$B$5000,2,FALSE)</f>
        <v>#N/A</v>
      </c>
      <c r="E337" s="46"/>
      <c r="F337" s="47"/>
      <c r="G337" s="47"/>
      <c r="H337" s="48"/>
      <c r="I337" s="35">
        <f t="shared" si="6"/>
        <v>0</v>
      </c>
      <c r="J337" s="46"/>
      <c r="K337" s="47"/>
      <c r="L337" s="77"/>
      <c r="M337" s="78"/>
    </row>
    <row r="338" spans="1:13" x14ac:dyDescent="0.25">
      <c r="A338" s="35" t="str">
        <f>Info!$B$15</f>
        <v>Blank - udfyld på "Info"-fanen</v>
      </c>
      <c r="B338" s="42"/>
      <c r="C338" s="64" t="str">
        <f>LEFT(Delformaal[[#This Row],[Delformålsnr.]],1)</f>
        <v/>
      </c>
      <c r="D338" s="35" t="e">
        <f>VLOOKUP(Delformaal[[#This Row],[Delformålsnr.]],Delformål!$A$1:$B$5000,2,FALSE)</f>
        <v>#N/A</v>
      </c>
      <c r="E338" s="46"/>
      <c r="F338" s="47"/>
      <c r="G338" s="47"/>
      <c r="H338" s="48"/>
      <c r="I338" s="35">
        <f t="shared" si="6"/>
        <v>0</v>
      </c>
      <c r="J338" s="46"/>
      <c r="K338" s="47"/>
      <c r="L338" s="77"/>
      <c r="M338" s="78"/>
    </row>
    <row r="339" spans="1:13" x14ac:dyDescent="0.25">
      <c r="A339" s="35" t="str">
        <f>Info!$B$15</f>
        <v>Blank - udfyld på "Info"-fanen</v>
      </c>
      <c r="B339" s="42"/>
      <c r="C339" s="64" t="str">
        <f>LEFT(Delformaal[[#This Row],[Delformålsnr.]],1)</f>
        <v/>
      </c>
      <c r="D339" s="35" t="e">
        <f>VLOOKUP(Delformaal[[#This Row],[Delformålsnr.]],Delformål!$A$1:$B$5000,2,FALSE)</f>
        <v>#N/A</v>
      </c>
      <c r="E339" s="46"/>
      <c r="F339" s="47"/>
      <c r="G339" s="47"/>
      <c r="H339" s="48"/>
      <c r="I339" s="35">
        <f t="shared" si="6"/>
        <v>0</v>
      </c>
      <c r="J339" s="46"/>
      <c r="K339" s="47"/>
      <c r="L339" s="77"/>
      <c r="M339" s="78"/>
    </row>
    <row r="340" spans="1:13" x14ac:dyDescent="0.25">
      <c r="A340" s="35" t="str">
        <f>Info!$B$15</f>
        <v>Blank - udfyld på "Info"-fanen</v>
      </c>
      <c r="B340" s="42"/>
      <c r="C340" s="64" t="str">
        <f>LEFT(Delformaal[[#This Row],[Delformålsnr.]],1)</f>
        <v/>
      </c>
      <c r="D340" s="35" t="e">
        <f>VLOOKUP(Delformaal[[#This Row],[Delformålsnr.]],Delformål!$A$1:$B$5000,2,FALSE)</f>
        <v>#N/A</v>
      </c>
      <c r="E340" s="46"/>
      <c r="F340" s="47"/>
      <c r="G340" s="47"/>
      <c r="H340" s="48"/>
      <c r="I340" s="35">
        <f t="shared" si="6"/>
        <v>0</v>
      </c>
      <c r="J340" s="46"/>
      <c r="K340" s="47"/>
      <c r="L340" s="77"/>
      <c r="M340" s="78"/>
    </row>
    <row r="341" spans="1:13" x14ac:dyDescent="0.25">
      <c r="A341" s="35" t="str">
        <f>Info!$B$15</f>
        <v>Blank - udfyld på "Info"-fanen</v>
      </c>
      <c r="B341" s="42"/>
      <c r="C341" s="64" t="str">
        <f>LEFT(Delformaal[[#This Row],[Delformålsnr.]],1)</f>
        <v/>
      </c>
      <c r="D341" s="35" t="e">
        <f>VLOOKUP(Delformaal[[#This Row],[Delformålsnr.]],Delformål!$A$1:$B$5000,2,FALSE)</f>
        <v>#N/A</v>
      </c>
      <c r="E341" s="46"/>
      <c r="F341" s="47"/>
      <c r="G341" s="47"/>
      <c r="H341" s="48"/>
      <c r="I341" s="35">
        <f t="shared" si="6"/>
        <v>0</v>
      </c>
      <c r="J341" s="46"/>
      <c r="K341" s="47"/>
      <c r="L341" s="77"/>
      <c r="M341" s="78"/>
    </row>
    <row r="342" spans="1:13" x14ac:dyDescent="0.25">
      <c r="A342" s="35" t="str">
        <f>Info!$B$15</f>
        <v>Blank - udfyld på "Info"-fanen</v>
      </c>
      <c r="B342" s="42"/>
      <c r="C342" s="64" t="str">
        <f>LEFT(Delformaal[[#This Row],[Delformålsnr.]],1)</f>
        <v/>
      </c>
      <c r="D342" s="35" t="e">
        <f>VLOOKUP(Delformaal[[#This Row],[Delformålsnr.]],Delformål!$A$1:$B$5000,2,FALSE)</f>
        <v>#N/A</v>
      </c>
      <c r="E342" s="46"/>
      <c r="F342" s="47"/>
      <c r="G342" s="47"/>
      <c r="H342" s="48"/>
      <c r="I342" s="35">
        <f t="shared" si="6"/>
        <v>0</v>
      </c>
      <c r="J342" s="46"/>
      <c r="K342" s="47"/>
      <c r="L342" s="77"/>
      <c r="M342" s="78"/>
    </row>
    <row r="343" spans="1:13" x14ac:dyDescent="0.25">
      <c r="A343" s="35" t="str">
        <f>Info!$B$15</f>
        <v>Blank - udfyld på "Info"-fanen</v>
      </c>
      <c r="B343" s="42"/>
      <c r="C343" s="64" t="str">
        <f>LEFT(Delformaal[[#This Row],[Delformålsnr.]],1)</f>
        <v/>
      </c>
      <c r="D343" s="35" t="e">
        <f>VLOOKUP(Delformaal[[#This Row],[Delformålsnr.]],Delformål!$A$1:$B$5000,2,FALSE)</f>
        <v>#N/A</v>
      </c>
      <c r="E343" s="46"/>
      <c r="F343" s="47"/>
      <c r="G343" s="47"/>
      <c r="H343" s="48"/>
      <c r="I343" s="35">
        <f t="shared" si="6"/>
        <v>0</v>
      </c>
      <c r="J343" s="46"/>
      <c r="K343" s="47"/>
      <c r="L343" s="77"/>
      <c r="M343" s="78"/>
    </row>
    <row r="344" spans="1:13" x14ac:dyDescent="0.25">
      <c r="A344" s="35" t="str">
        <f>Info!$B$15</f>
        <v>Blank - udfyld på "Info"-fanen</v>
      </c>
      <c r="B344" s="42"/>
      <c r="C344" s="64" t="str">
        <f>LEFT(Delformaal[[#This Row],[Delformålsnr.]],1)</f>
        <v/>
      </c>
      <c r="D344" s="35" t="e">
        <f>VLOOKUP(Delformaal[[#This Row],[Delformålsnr.]],Delformål!$A$1:$B$5000,2,FALSE)</f>
        <v>#N/A</v>
      </c>
      <c r="E344" s="46"/>
      <c r="F344" s="47"/>
      <c r="G344" s="47"/>
      <c r="H344" s="48"/>
      <c r="I344" s="35">
        <f t="shared" si="6"/>
        <v>0</v>
      </c>
      <c r="J344" s="46"/>
      <c r="K344" s="47"/>
      <c r="L344" s="77"/>
      <c r="M344" s="78"/>
    </row>
    <row r="345" spans="1:13" x14ac:dyDescent="0.25">
      <c r="A345" s="35" t="str">
        <f>Info!$B$15</f>
        <v>Blank - udfyld på "Info"-fanen</v>
      </c>
      <c r="B345" s="42"/>
      <c r="C345" s="64" t="str">
        <f>LEFT(Delformaal[[#This Row],[Delformålsnr.]],1)</f>
        <v/>
      </c>
      <c r="D345" s="35" t="e">
        <f>VLOOKUP(Delformaal[[#This Row],[Delformålsnr.]],Delformål!$A$1:$B$5000,2,FALSE)</f>
        <v>#N/A</v>
      </c>
      <c r="E345" s="46"/>
      <c r="F345" s="47"/>
      <c r="G345" s="47"/>
      <c r="H345" s="48"/>
      <c r="I345" s="35">
        <f t="shared" si="6"/>
        <v>0</v>
      </c>
      <c r="J345" s="46"/>
      <c r="K345" s="47"/>
      <c r="L345" s="77"/>
      <c r="M345" s="78"/>
    </row>
    <row r="346" spans="1:13" x14ac:dyDescent="0.25">
      <c r="A346" s="35" t="str">
        <f>Info!$B$15</f>
        <v>Blank - udfyld på "Info"-fanen</v>
      </c>
      <c r="B346" s="42"/>
      <c r="C346" s="64" t="str">
        <f>LEFT(Delformaal[[#This Row],[Delformålsnr.]],1)</f>
        <v/>
      </c>
      <c r="D346" s="35" t="e">
        <f>VLOOKUP(Delformaal[[#This Row],[Delformålsnr.]],Delformål!$A$1:$B$5000,2,FALSE)</f>
        <v>#N/A</v>
      </c>
      <c r="E346" s="46"/>
      <c r="F346" s="47"/>
      <c r="G346" s="47"/>
      <c r="H346" s="48"/>
      <c r="I346" s="35">
        <f t="shared" si="6"/>
        <v>0</v>
      </c>
      <c r="J346" s="46"/>
      <c r="K346" s="47"/>
      <c r="L346" s="77"/>
      <c r="M346" s="78"/>
    </row>
    <row r="347" spans="1:13" x14ac:dyDescent="0.25">
      <c r="A347" s="35" t="str">
        <f>Info!$B$15</f>
        <v>Blank - udfyld på "Info"-fanen</v>
      </c>
      <c r="B347" s="42"/>
      <c r="C347" s="64" t="str">
        <f>LEFT(Delformaal[[#This Row],[Delformålsnr.]],1)</f>
        <v/>
      </c>
      <c r="D347" s="35" t="e">
        <f>VLOOKUP(Delformaal[[#This Row],[Delformålsnr.]],Delformål!$A$1:$B$5000,2,FALSE)</f>
        <v>#N/A</v>
      </c>
      <c r="E347" s="46"/>
      <c r="F347" s="47"/>
      <c r="G347" s="47"/>
      <c r="H347" s="48"/>
      <c r="I347" s="35">
        <f t="shared" si="6"/>
        <v>0</v>
      </c>
      <c r="J347" s="46"/>
      <c r="K347" s="47"/>
      <c r="L347" s="77"/>
      <c r="M347" s="78"/>
    </row>
    <row r="348" spans="1:13" x14ac:dyDescent="0.25">
      <c r="A348" s="35" t="str">
        <f>Info!$B$15</f>
        <v>Blank - udfyld på "Info"-fanen</v>
      </c>
      <c r="B348" s="42"/>
      <c r="C348" s="64" t="str">
        <f>LEFT(Delformaal[[#This Row],[Delformålsnr.]],1)</f>
        <v/>
      </c>
      <c r="D348" s="35" t="e">
        <f>VLOOKUP(Delformaal[[#This Row],[Delformålsnr.]],Delformål!$A$1:$B$5000,2,FALSE)</f>
        <v>#N/A</v>
      </c>
      <c r="E348" s="46"/>
      <c r="F348" s="47"/>
      <c r="G348" s="47"/>
      <c r="H348" s="48"/>
      <c r="I348" s="35">
        <f t="shared" si="6"/>
        <v>0</v>
      </c>
      <c r="J348" s="46"/>
      <c r="K348" s="47"/>
      <c r="L348" s="77"/>
      <c r="M348" s="78"/>
    </row>
    <row r="349" spans="1:13" x14ac:dyDescent="0.25">
      <c r="A349" s="35" t="str">
        <f>Info!$B$15</f>
        <v>Blank - udfyld på "Info"-fanen</v>
      </c>
      <c r="B349" s="42"/>
      <c r="C349" s="64" t="str">
        <f>LEFT(Delformaal[[#This Row],[Delformålsnr.]],1)</f>
        <v/>
      </c>
      <c r="D349" s="35" t="e">
        <f>VLOOKUP(Delformaal[[#This Row],[Delformålsnr.]],Delformål!$A$1:$B$5000,2,FALSE)</f>
        <v>#N/A</v>
      </c>
      <c r="E349" s="46"/>
      <c r="F349" s="47"/>
      <c r="G349" s="47"/>
      <c r="H349" s="48"/>
      <c r="I349" s="35">
        <f t="shared" si="6"/>
        <v>0</v>
      </c>
      <c r="J349" s="46"/>
      <c r="K349" s="47"/>
      <c r="L349" s="77"/>
      <c r="M349" s="78"/>
    </row>
    <row r="350" spans="1:13" x14ac:dyDescent="0.25">
      <c r="A350" s="35" t="str">
        <f>Info!$B$15</f>
        <v>Blank - udfyld på "Info"-fanen</v>
      </c>
      <c r="B350" s="42"/>
      <c r="C350" s="64" t="str">
        <f>LEFT(Delformaal[[#This Row],[Delformålsnr.]],1)</f>
        <v/>
      </c>
      <c r="D350" s="35" t="e">
        <f>VLOOKUP(Delformaal[[#This Row],[Delformålsnr.]],Delformål!$A$1:$B$5000,2,FALSE)</f>
        <v>#N/A</v>
      </c>
      <c r="E350" s="46"/>
      <c r="F350" s="47"/>
      <c r="G350" s="47"/>
      <c r="H350" s="48"/>
      <c r="I350" s="35">
        <f t="shared" si="6"/>
        <v>0</v>
      </c>
      <c r="J350" s="46"/>
      <c r="K350" s="47"/>
      <c r="L350" s="77"/>
      <c r="M350" s="78"/>
    </row>
    <row r="351" spans="1:13" x14ac:dyDescent="0.25">
      <c r="A351" s="35" t="str">
        <f>Info!$B$15</f>
        <v>Blank - udfyld på "Info"-fanen</v>
      </c>
      <c r="B351" s="42"/>
      <c r="C351" s="64" t="str">
        <f>LEFT(Delformaal[[#This Row],[Delformålsnr.]],1)</f>
        <v/>
      </c>
      <c r="D351" s="35" t="e">
        <f>VLOOKUP(Delformaal[[#This Row],[Delformålsnr.]],Delformål!$A$1:$B$5000,2,FALSE)</f>
        <v>#N/A</v>
      </c>
      <c r="E351" s="46"/>
      <c r="F351" s="47"/>
      <c r="G351" s="47"/>
      <c r="H351" s="48"/>
      <c r="I351" s="35">
        <f t="shared" si="6"/>
        <v>0</v>
      </c>
      <c r="J351" s="46"/>
      <c r="K351" s="47"/>
      <c r="L351" s="77"/>
      <c r="M351" s="78"/>
    </row>
    <row r="352" spans="1:13" x14ac:dyDescent="0.25">
      <c r="A352" s="35" t="str">
        <f>Info!$B$15</f>
        <v>Blank - udfyld på "Info"-fanen</v>
      </c>
      <c r="B352" s="42"/>
      <c r="C352" s="64" t="str">
        <f>LEFT(Delformaal[[#This Row],[Delformålsnr.]],1)</f>
        <v/>
      </c>
      <c r="D352" s="35" t="e">
        <f>VLOOKUP(Delformaal[[#This Row],[Delformålsnr.]],Delformål!$A$1:$B$5000,2,FALSE)</f>
        <v>#N/A</v>
      </c>
      <c r="E352" s="46"/>
      <c r="F352" s="47"/>
      <c r="G352" s="47"/>
      <c r="H352" s="48"/>
      <c r="I352" s="35">
        <f t="shared" ref="I352:I355" si="7">E352+F352+G352+H352</f>
        <v>0</v>
      </c>
      <c r="J352" s="46"/>
      <c r="K352" s="47"/>
      <c r="L352" s="77"/>
      <c r="M352" s="78"/>
    </row>
    <row r="353" spans="1:13" x14ac:dyDescent="0.25">
      <c r="A353" s="35" t="str">
        <f>Info!$B$15</f>
        <v>Blank - udfyld på "Info"-fanen</v>
      </c>
      <c r="B353" s="42"/>
      <c r="C353" s="64" t="str">
        <f>LEFT(Delformaal[[#This Row],[Delformålsnr.]],1)</f>
        <v/>
      </c>
      <c r="D353" s="35" t="e">
        <f>VLOOKUP(Delformaal[[#This Row],[Delformålsnr.]],Delformål!$A$1:$B$5000,2,FALSE)</f>
        <v>#N/A</v>
      </c>
      <c r="E353" s="46"/>
      <c r="F353" s="47"/>
      <c r="G353" s="47"/>
      <c r="H353" s="48"/>
      <c r="I353" s="35">
        <f t="shared" si="7"/>
        <v>0</v>
      </c>
      <c r="J353" s="46"/>
      <c r="K353" s="47"/>
      <c r="L353" s="77"/>
      <c r="M353" s="78"/>
    </row>
    <row r="354" spans="1:13" x14ac:dyDescent="0.25">
      <c r="A354" s="35" t="str">
        <f>Info!$B$15</f>
        <v>Blank - udfyld på "Info"-fanen</v>
      </c>
      <c r="B354" s="42"/>
      <c r="C354" s="64" t="str">
        <f>LEFT(Delformaal[[#This Row],[Delformålsnr.]],1)</f>
        <v/>
      </c>
      <c r="D354" s="35" t="e">
        <f>VLOOKUP(Delformaal[[#This Row],[Delformålsnr.]],Delformål!$A$1:$B$5000,2,FALSE)</f>
        <v>#N/A</v>
      </c>
      <c r="E354" s="46"/>
      <c r="F354" s="47"/>
      <c r="G354" s="47"/>
      <c r="H354" s="48"/>
      <c r="I354" s="35">
        <f t="shared" si="7"/>
        <v>0</v>
      </c>
      <c r="J354" s="46"/>
      <c r="K354" s="47"/>
      <c r="L354" s="77"/>
      <c r="M354" s="78"/>
    </row>
    <row r="355" spans="1:13" x14ac:dyDescent="0.25">
      <c r="A355" s="35" t="str">
        <f>Info!$B$15</f>
        <v>Blank - udfyld på "Info"-fanen</v>
      </c>
      <c r="B355" s="49"/>
      <c r="C355" s="64" t="str">
        <f>LEFT(Delformaal[[#This Row],[Delformålsnr.]],1)</f>
        <v/>
      </c>
      <c r="D355" s="35" t="e">
        <f>VLOOKUP(Delformaal[[#This Row],[Delformålsnr.]],Delformål!$A$1:$B$5000,2,FALSE)</f>
        <v>#N/A</v>
      </c>
      <c r="E355" s="50"/>
      <c r="F355" s="51"/>
      <c r="G355" s="51"/>
      <c r="H355" s="52"/>
      <c r="I355" s="35">
        <f t="shared" si="7"/>
        <v>0</v>
      </c>
      <c r="J355" s="50"/>
      <c r="K355" s="51"/>
      <c r="L355" s="79"/>
      <c r="M355" s="80"/>
    </row>
  </sheetData>
  <sheetProtection algorithmName="SHA-512" hashValue="vcWkfiaAYJe9mWAUPDng1+e+dwEkhzUNhT7I9QE8X666enD9EzI/WpKTMnyTliSXH7M8wzEOjiK2MGFV5IO5Kw==" saltValue="IttMTdHdtNboW+BMXaRBEA==" spinCount="100000" sheet="1" autoFilter="0"/>
  <protectedRanges>
    <protectedRange sqref="J6:M355" name="STÅ og kommentarer"/>
    <protectedRange algorithmName="SHA-512" hashValue="cQbaveMMu2JophkQkh0t3JH0iieZ5D5orXeYRm5sqNHwt6DMXH0yHhyyqgWYQFchnlk5zSgqDA3Lp/xaR0TtZQ==" saltValue="S1Tqc9PBTXl3aLovZcCQ1w==" spinCount="100000" sqref="B6:B355" name="Delformålsnr."/>
    <protectedRange sqref="E6:H355" name="Omkostninger"/>
  </protectedRanges>
  <mergeCells count="6">
    <mergeCell ref="J3:M3"/>
    <mergeCell ref="F3:G3"/>
    <mergeCell ref="F1:G1"/>
    <mergeCell ref="F2:G2"/>
    <mergeCell ref="E4:H4"/>
    <mergeCell ref="J4:M4"/>
  </mergeCells>
  <dataValidations disablePrompts="1" count="1">
    <dataValidation type="decimal" operator="greaterThan" allowBlank="1" showInputMessage="1" showErrorMessage="1" sqref="I6:I355" xr:uid="{4453899D-744B-4F86-9E84-B2D100E716D6}">
      <formula1>0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400-000000000000}">
          <x14:formula1>
            <xm:f>Stamdata!$A$2:$A$4</xm:f>
          </x14:formula1>
          <xm:sqref>L6:L355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6060-8DAE-4F25-99FD-DA46CD80EDEC}">
  <sheetPr codeName="Ark5"/>
  <dimension ref="A1:F38"/>
  <sheetViews>
    <sheetView showGridLines="0" workbookViewId="0">
      <pane ySplit="1" topLeftCell="A2" activePane="bottomLeft" state="frozen"/>
      <selection pane="bottomLeft" activeCell="B2" sqref="B2"/>
    </sheetView>
  </sheetViews>
  <sheetFormatPr defaultColWidth="9.140625" defaultRowHeight="15" x14ac:dyDescent="0.25"/>
  <cols>
    <col min="1" max="1" width="13.42578125" style="17" customWidth="1"/>
    <col min="2" max="2" width="15.140625" style="17" customWidth="1"/>
    <col min="3" max="3" width="94.5703125" style="17" customWidth="1"/>
    <col min="4" max="4" width="16" style="17" bestFit="1" customWidth="1"/>
    <col min="5" max="16384" width="9.140625" style="17"/>
  </cols>
  <sheetData>
    <row r="1" spans="1:6" x14ac:dyDescent="0.25">
      <c r="A1" s="66" t="s">
        <v>1</v>
      </c>
      <c r="B1" s="66" t="s">
        <v>1395</v>
      </c>
      <c r="C1" s="66" t="s">
        <v>1394</v>
      </c>
      <c r="D1" s="67" t="s">
        <v>0</v>
      </c>
    </row>
    <row r="2" spans="1:6" x14ac:dyDescent="0.25">
      <c r="A2" s="17" t="str">
        <f>Info!$B$15</f>
        <v>Blank - udfyld på "Info"-fanen</v>
      </c>
      <c r="B2" s="15"/>
      <c r="C2" s="15"/>
      <c r="D2" s="25">
        <v>0</v>
      </c>
    </row>
    <row r="3" spans="1:6" x14ac:dyDescent="0.25">
      <c r="A3" s="17" t="str">
        <f>Info!$B$15</f>
        <v>Blank - udfyld på "Info"-fanen</v>
      </c>
      <c r="B3" s="15"/>
      <c r="C3" s="15"/>
      <c r="D3" s="25">
        <v>0</v>
      </c>
    </row>
    <row r="4" spans="1:6" x14ac:dyDescent="0.25">
      <c r="A4" s="17" t="str">
        <f>Info!$B$15</f>
        <v>Blank - udfyld på "Info"-fanen</v>
      </c>
      <c r="B4" s="15"/>
      <c r="C4" s="15"/>
      <c r="D4" s="25">
        <v>0</v>
      </c>
    </row>
    <row r="5" spans="1:6" x14ac:dyDescent="0.25">
      <c r="A5" s="17" t="str">
        <f>Info!$B$15</f>
        <v>Blank - udfyld på "Info"-fanen</v>
      </c>
      <c r="B5" s="15"/>
      <c r="C5" s="15"/>
      <c r="D5" s="25">
        <v>0</v>
      </c>
    </row>
    <row r="6" spans="1:6" x14ac:dyDescent="0.25">
      <c r="A6" s="17" t="str">
        <f>Info!$B$15</f>
        <v>Blank - udfyld på "Info"-fanen</v>
      </c>
      <c r="B6" s="15"/>
      <c r="C6" s="15"/>
      <c r="D6" s="25">
        <v>0</v>
      </c>
    </row>
    <row r="7" spans="1:6" x14ac:dyDescent="0.25">
      <c r="A7" s="17" t="str">
        <f>Info!$B$15</f>
        <v>Blank - udfyld på "Info"-fanen</v>
      </c>
      <c r="B7" s="15"/>
      <c r="C7" s="15"/>
      <c r="D7" s="25">
        <v>0</v>
      </c>
    </row>
    <row r="8" spans="1:6" x14ac:dyDescent="0.25">
      <c r="A8" s="17" t="str">
        <f>Info!$B$15</f>
        <v>Blank - udfyld på "Info"-fanen</v>
      </c>
      <c r="B8" s="15"/>
      <c r="C8" s="15"/>
      <c r="D8" s="25">
        <v>0</v>
      </c>
    </row>
    <row r="9" spans="1:6" x14ac:dyDescent="0.25">
      <c r="A9" s="17" t="str">
        <f>Info!$B$15</f>
        <v>Blank - udfyld på "Info"-fanen</v>
      </c>
      <c r="B9" s="15"/>
      <c r="C9" s="15"/>
      <c r="D9" s="25">
        <v>0</v>
      </c>
    </row>
    <row r="10" spans="1:6" x14ac:dyDescent="0.25">
      <c r="A10" s="17" t="str">
        <f>Info!$B$15</f>
        <v>Blank - udfyld på "Info"-fanen</v>
      </c>
      <c r="B10" s="15"/>
      <c r="C10" s="15"/>
      <c r="D10" s="25">
        <v>0</v>
      </c>
    </row>
    <row r="11" spans="1:6" x14ac:dyDescent="0.25">
      <c r="A11" s="17" t="str">
        <f>Info!$B$15</f>
        <v>Blank - udfyld på "Info"-fanen</v>
      </c>
      <c r="B11" s="15"/>
      <c r="C11" s="15"/>
      <c r="D11" s="25">
        <v>0</v>
      </c>
    </row>
    <row r="12" spans="1:6" x14ac:dyDescent="0.25">
      <c r="A12" s="17" t="str">
        <f>Info!$B$15</f>
        <v>Blank - udfyld på "Info"-fanen</v>
      </c>
      <c r="B12" s="15"/>
      <c r="C12" s="15"/>
      <c r="D12" s="25">
        <v>0</v>
      </c>
      <c r="F12" s="23"/>
    </row>
    <row r="13" spans="1:6" x14ac:dyDescent="0.25">
      <c r="A13" s="17" t="str">
        <f>Info!$B$15</f>
        <v>Blank - udfyld på "Info"-fanen</v>
      </c>
      <c r="B13" s="15"/>
      <c r="C13" s="15"/>
      <c r="D13" s="25">
        <v>0</v>
      </c>
      <c r="F13" s="23"/>
    </row>
    <row r="14" spans="1:6" x14ac:dyDescent="0.25">
      <c r="A14" s="17" t="str">
        <f>Info!$B$15</f>
        <v>Blank - udfyld på "Info"-fanen</v>
      </c>
      <c r="B14" s="15"/>
      <c r="C14" s="15"/>
      <c r="D14" s="25">
        <v>0</v>
      </c>
      <c r="F14" s="23"/>
    </row>
    <row r="15" spans="1:6" x14ac:dyDescent="0.25">
      <c r="A15" s="17" t="str">
        <f>Info!$B$15</f>
        <v>Blank - udfyld på "Info"-fanen</v>
      </c>
      <c r="B15" s="15"/>
      <c r="C15" s="15"/>
      <c r="D15" s="25">
        <v>0</v>
      </c>
      <c r="F15" s="23"/>
    </row>
    <row r="16" spans="1:6" x14ac:dyDescent="0.25">
      <c r="A16" s="17" t="str">
        <f>Info!$B$15</f>
        <v>Blank - udfyld på "Info"-fanen</v>
      </c>
      <c r="D16" s="25">
        <v>0</v>
      </c>
    </row>
    <row r="17" spans="1:6" x14ac:dyDescent="0.25">
      <c r="A17" s="17" t="str">
        <f>Info!$B$15</f>
        <v>Blank - udfyld på "Info"-fanen</v>
      </c>
      <c r="D17" s="25">
        <v>0</v>
      </c>
    </row>
    <row r="18" spans="1:6" x14ac:dyDescent="0.25">
      <c r="A18" s="17" t="str">
        <f>Info!$B$15</f>
        <v>Blank - udfyld på "Info"-fanen</v>
      </c>
      <c r="D18" s="25">
        <v>0</v>
      </c>
    </row>
    <row r="19" spans="1:6" x14ac:dyDescent="0.25">
      <c r="A19" s="17" t="str">
        <f>Info!$B$15</f>
        <v>Blank - udfyld på "Info"-fanen</v>
      </c>
      <c r="D19" s="25">
        <v>0</v>
      </c>
    </row>
    <row r="20" spans="1:6" x14ac:dyDescent="0.25">
      <c r="A20" s="17" t="str">
        <f>Info!$B$15</f>
        <v>Blank - udfyld på "Info"-fanen</v>
      </c>
      <c r="D20" s="25">
        <v>0</v>
      </c>
    </row>
    <row r="22" spans="1:6" s="15" customFormat="1" x14ac:dyDescent="0.25"/>
    <row r="23" spans="1:6" s="15" customFormat="1" ht="247.5" customHeight="1" x14ac:dyDescent="0.25">
      <c r="A23" s="127" t="s">
        <v>1398</v>
      </c>
      <c r="B23" s="128"/>
      <c r="C23" s="128"/>
      <c r="D23" s="128"/>
    </row>
    <row r="24" spans="1:6" s="15" customFormat="1" x14ac:dyDescent="0.25">
      <c r="F24" s="22"/>
    </row>
    <row r="25" spans="1:6" s="15" customFormat="1" x14ac:dyDescent="0.25"/>
    <row r="26" spans="1:6" s="15" customFormat="1" x14ac:dyDescent="0.25"/>
    <row r="27" spans="1:6" s="15" customFormat="1" x14ac:dyDescent="0.25"/>
    <row r="28" spans="1:6" s="15" customFormat="1" x14ac:dyDescent="0.25"/>
    <row r="29" spans="1:6" s="15" customFormat="1" x14ac:dyDescent="0.25"/>
    <row r="30" spans="1:6" s="15" customFormat="1" x14ac:dyDescent="0.25"/>
    <row r="31" spans="1:6" s="15" customFormat="1" x14ac:dyDescent="0.25"/>
    <row r="32" spans="1:6" s="15" customFormat="1" x14ac:dyDescent="0.25"/>
    <row r="33" s="15" customFormat="1" x14ac:dyDescent="0.25"/>
    <row r="34" s="15" customFormat="1" x14ac:dyDescent="0.25"/>
    <row r="35" s="15" customFormat="1" x14ac:dyDescent="0.25"/>
    <row r="36" s="15" customFormat="1" x14ac:dyDescent="0.25"/>
    <row r="37" s="15" customFormat="1" x14ac:dyDescent="0.25"/>
    <row r="38" s="15" customFormat="1" x14ac:dyDescent="0.25"/>
  </sheetData>
  <sheetProtection algorithmName="SHA-512" hashValue="kGNbfvI1sL9aqfFOrd0oY64dOJz0yN8mF2dXnRabUuAoEVNOp2dKHbKznhwhHj3qOBXJPVSd2gv9N2gudmOc4Q==" saltValue="CeZLO6YHDd4J8SsqVeQYZA==" spinCount="100000" sheet="1" objects="1" scenarios="1"/>
  <mergeCells count="1">
    <mergeCell ref="A23:D23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B34AE-04D3-4F7C-942C-61506E3BA30F}">
  <sheetPr codeName="Ark6"/>
  <dimension ref="A1:I39"/>
  <sheetViews>
    <sheetView showGridLines="0" zoomScale="90" zoomScaleNormal="90" workbookViewId="0">
      <pane ySplit="1" topLeftCell="A2" activePane="bottomLeft" state="frozen"/>
      <selection pane="bottomLeft" activeCell="D2" sqref="D2"/>
    </sheetView>
  </sheetViews>
  <sheetFormatPr defaultColWidth="9.140625" defaultRowHeight="15" x14ac:dyDescent="0.25"/>
  <cols>
    <col min="1" max="1" width="16" style="17" bestFit="1" customWidth="1"/>
    <col min="2" max="2" width="15.42578125" style="17" customWidth="1"/>
    <col min="3" max="3" width="15.42578125" style="17" hidden="1" customWidth="1"/>
    <col min="4" max="4" width="28.42578125" style="17" customWidth="1"/>
    <col min="5" max="5" width="14.42578125" style="17" customWidth="1"/>
    <col min="6" max="6" width="68.42578125" style="17" customWidth="1"/>
    <col min="7" max="7" width="1.5703125" style="17" customWidth="1"/>
    <col min="8" max="8" width="65" style="17" customWidth="1"/>
    <col min="9" max="16384" width="9.140625" style="17"/>
  </cols>
  <sheetData>
    <row r="1" spans="1:6" x14ac:dyDescent="0.25">
      <c r="A1" s="68" t="s">
        <v>1</v>
      </c>
      <c r="B1" s="68" t="s">
        <v>4</v>
      </c>
      <c r="C1" s="69" t="s">
        <v>1393</v>
      </c>
      <c r="D1" s="68" t="s">
        <v>87</v>
      </c>
      <c r="E1" s="68" t="s">
        <v>0</v>
      </c>
      <c r="F1" s="68" t="s">
        <v>82</v>
      </c>
    </row>
    <row r="2" spans="1:6" x14ac:dyDescent="0.25">
      <c r="A2" s="70" t="str">
        <f>Info!$B$15</f>
        <v>Blank - udfyld på "Info"-fanen</v>
      </c>
      <c r="B2" s="70">
        <v>101</v>
      </c>
      <c r="C2" s="70" t="str">
        <f>LEFT(Justering[[#This Row],[Hovedformål]],1)</f>
        <v>1</v>
      </c>
      <c r="D2" s="71" t="s">
        <v>98</v>
      </c>
      <c r="E2" s="72">
        <v>0</v>
      </c>
      <c r="F2" s="71"/>
    </row>
    <row r="3" spans="1:6" x14ac:dyDescent="0.25">
      <c r="A3" s="70" t="str">
        <f>Info!$B$15</f>
        <v>Blank - udfyld på "Info"-fanen</v>
      </c>
      <c r="B3" s="70">
        <v>102</v>
      </c>
      <c r="C3" s="70" t="str">
        <f>LEFT(Justering[[#This Row],[Hovedformål]],1)</f>
        <v>1</v>
      </c>
      <c r="D3" s="71" t="s">
        <v>98</v>
      </c>
      <c r="E3" s="72">
        <v>0</v>
      </c>
      <c r="F3" s="71"/>
    </row>
    <row r="4" spans="1:6" x14ac:dyDescent="0.25">
      <c r="A4" s="70" t="str">
        <f>Info!$B$15</f>
        <v>Blank - udfyld på "Info"-fanen</v>
      </c>
      <c r="B4" s="70">
        <v>103</v>
      </c>
      <c r="C4" s="70" t="str">
        <f>LEFT(Justering[[#This Row],[Hovedformål]],1)</f>
        <v>1</v>
      </c>
      <c r="D4" s="71" t="s">
        <v>98</v>
      </c>
      <c r="E4" s="72">
        <v>0</v>
      </c>
      <c r="F4" s="71"/>
    </row>
    <row r="5" spans="1:6" x14ac:dyDescent="0.25">
      <c r="A5" s="70" t="str">
        <f>Info!$B$15</f>
        <v>Blank - udfyld på "Info"-fanen</v>
      </c>
      <c r="B5" s="70">
        <v>104</v>
      </c>
      <c r="C5" s="70" t="str">
        <f>LEFT(Justering[[#This Row],[Hovedformål]],1)</f>
        <v>1</v>
      </c>
      <c r="D5" s="71" t="s">
        <v>98</v>
      </c>
      <c r="E5" s="72">
        <v>0</v>
      </c>
      <c r="F5" s="71"/>
    </row>
    <row r="6" spans="1:6" x14ac:dyDescent="0.25">
      <c r="A6" s="70" t="str">
        <f>Info!$B$15</f>
        <v>Blank - udfyld på "Info"-fanen</v>
      </c>
      <c r="B6" s="70">
        <v>201</v>
      </c>
      <c r="C6" s="70" t="str">
        <f>LEFT(Justering[[#This Row],[Hovedformål]],1)</f>
        <v>2</v>
      </c>
      <c r="D6" s="71" t="s">
        <v>98</v>
      </c>
      <c r="E6" s="73">
        <v>0</v>
      </c>
      <c r="F6" s="71"/>
    </row>
    <row r="7" spans="1:6" x14ac:dyDescent="0.25">
      <c r="A7" s="70" t="str">
        <f>Info!$B$15</f>
        <v>Blank - udfyld på "Info"-fanen</v>
      </c>
      <c r="B7" s="70">
        <v>202</v>
      </c>
      <c r="C7" s="70" t="str">
        <f>LEFT(Justering[[#This Row],[Hovedformål]],1)</f>
        <v>2</v>
      </c>
      <c r="D7" s="71" t="s">
        <v>98</v>
      </c>
      <c r="E7" s="72">
        <v>0</v>
      </c>
      <c r="F7" s="71"/>
    </row>
    <row r="8" spans="1:6" x14ac:dyDescent="0.25">
      <c r="A8" s="70" t="str">
        <f>Info!$B$15</f>
        <v>Blank - udfyld på "Info"-fanen</v>
      </c>
      <c r="B8" s="70">
        <v>203</v>
      </c>
      <c r="C8" s="70" t="str">
        <f>LEFT(Justering[[#This Row],[Hovedformål]],1)</f>
        <v>2</v>
      </c>
      <c r="D8" s="71" t="s">
        <v>98</v>
      </c>
      <c r="E8" s="72">
        <v>0</v>
      </c>
      <c r="F8" s="71"/>
    </row>
    <row r="9" spans="1:6" x14ac:dyDescent="0.25">
      <c r="A9" s="70" t="str">
        <f>Info!$B$15</f>
        <v>Blank - udfyld på "Info"-fanen</v>
      </c>
      <c r="B9" s="70">
        <v>204</v>
      </c>
      <c r="C9" s="70" t="str">
        <f>LEFT(Justering[[#This Row],[Hovedformål]],1)</f>
        <v>2</v>
      </c>
      <c r="D9" s="71" t="s">
        <v>98</v>
      </c>
      <c r="E9" s="72">
        <v>0</v>
      </c>
      <c r="F9" s="71"/>
    </row>
    <row r="10" spans="1:6" x14ac:dyDescent="0.25">
      <c r="A10" s="70" t="str">
        <f>Info!$B$15</f>
        <v>Blank - udfyld på "Info"-fanen</v>
      </c>
      <c r="B10" s="70">
        <v>301</v>
      </c>
      <c r="C10" s="70" t="str">
        <f>LEFT(Justering[[#This Row],[Hovedformål]],1)</f>
        <v>3</v>
      </c>
      <c r="D10" s="71" t="s">
        <v>98</v>
      </c>
      <c r="E10" s="72">
        <v>0</v>
      </c>
      <c r="F10" s="71"/>
    </row>
    <row r="11" spans="1:6" x14ac:dyDescent="0.25">
      <c r="A11" s="70" t="str">
        <f>Info!$B$15</f>
        <v>Blank - udfyld på "Info"-fanen</v>
      </c>
      <c r="B11" s="70">
        <v>302</v>
      </c>
      <c r="C11" s="70" t="str">
        <f>LEFT(Justering[[#This Row],[Hovedformål]],1)</f>
        <v>3</v>
      </c>
      <c r="D11" s="71" t="s">
        <v>98</v>
      </c>
      <c r="E11" s="72">
        <v>0</v>
      </c>
      <c r="F11" s="71"/>
    </row>
    <row r="12" spans="1:6" x14ac:dyDescent="0.25">
      <c r="A12" s="70" t="str">
        <f>Info!$B$15</f>
        <v>Blank - udfyld på "Info"-fanen</v>
      </c>
      <c r="B12" s="70">
        <v>303</v>
      </c>
      <c r="C12" s="70" t="str">
        <f>LEFT(Justering[[#This Row],[Hovedformål]],1)</f>
        <v>3</v>
      </c>
      <c r="D12" s="71" t="s">
        <v>98</v>
      </c>
      <c r="E12" s="72">
        <v>0</v>
      </c>
      <c r="F12" s="71"/>
    </row>
    <row r="13" spans="1:6" x14ac:dyDescent="0.25">
      <c r="A13" s="70" t="str">
        <f>Info!$B$15</f>
        <v>Blank - udfyld på "Info"-fanen</v>
      </c>
      <c r="B13" s="70">
        <v>304</v>
      </c>
      <c r="C13" s="70" t="str">
        <f>LEFT(Justering[[#This Row],[Hovedformål]],1)</f>
        <v>3</v>
      </c>
      <c r="D13" s="71" t="s">
        <v>98</v>
      </c>
      <c r="E13" s="72">
        <v>0</v>
      </c>
      <c r="F13" s="71"/>
    </row>
    <row r="14" spans="1:6" x14ac:dyDescent="0.25">
      <c r="A14" s="70" t="str">
        <f>Info!$B$15</f>
        <v>Blank - udfyld på "Info"-fanen</v>
      </c>
      <c r="B14" s="70">
        <v>401</v>
      </c>
      <c r="C14" s="70" t="str">
        <f>LEFT(Justering[[#This Row],[Hovedformål]],1)</f>
        <v>4</v>
      </c>
      <c r="D14" s="71" t="s">
        <v>98</v>
      </c>
      <c r="E14" s="72">
        <v>0</v>
      </c>
      <c r="F14" s="71"/>
    </row>
    <row r="15" spans="1:6" x14ac:dyDescent="0.25">
      <c r="A15" s="70" t="str">
        <f>Info!$B$15</f>
        <v>Blank - udfyld på "Info"-fanen</v>
      </c>
      <c r="B15" s="70">
        <v>402</v>
      </c>
      <c r="C15" s="70" t="str">
        <f>LEFT(Justering[[#This Row],[Hovedformål]],1)</f>
        <v>4</v>
      </c>
      <c r="D15" s="71" t="s">
        <v>98</v>
      </c>
      <c r="E15" s="72">
        <v>0</v>
      </c>
      <c r="F15" s="71"/>
    </row>
    <row r="16" spans="1:6" x14ac:dyDescent="0.25">
      <c r="A16" s="70" t="str">
        <f>Info!$B$15</f>
        <v>Blank - udfyld på "Info"-fanen</v>
      </c>
      <c r="B16" s="70">
        <v>403</v>
      </c>
      <c r="C16" s="70" t="str">
        <f>LEFT(Justering[[#This Row],[Hovedformål]],1)</f>
        <v>4</v>
      </c>
      <c r="D16" s="71" t="s">
        <v>98</v>
      </c>
      <c r="E16" s="72">
        <v>0</v>
      </c>
      <c r="F16" s="71"/>
    </row>
    <row r="17" spans="1:9" x14ac:dyDescent="0.25">
      <c r="A17" s="70" t="str">
        <f>Info!$B$15</f>
        <v>Blank - udfyld på "Info"-fanen</v>
      </c>
      <c r="B17" s="70">
        <v>404</v>
      </c>
      <c r="C17" s="70" t="str">
        <f>LEFT(Justering[[#This Row],[Hovedformål]],1)</f>
        <v>4</v>
      </c>
      <c r="D17" s="71" t="s">
        <v>98</v>
      </c>
      <c r="E17" s="72">
        <v>0</v>
      </c>
      <c r="F17" s="71"/>
    </row>
    <row r="18" spans="1:9" x14ac:dyDescent="0.25">
      <c r="A18" s="70" t="str">
        <f>Info!$B$15</f>
        <v>Blank - udfyld på "Info"-fanen</v>
      </c>
      <c r="B18" s="70">
        <v>501</v>
      </c>
      <c r="C18" s="70" t="str">
        <f>LEFT(Justering[[#This Row],[Hovedformål]],1)</f>
        <v>5</v>
      </c>
      <c r="D18" s="71" t="s">
        <v>98</v>
      </c>
      <c r="E18" s="72">
        <v>0</v>
      </c>
      <c r="F18" s="71"/>
      <c r="H18" s="23"/>
      <c r="I18" s="23"/>
    </row>
    <row r="19" spans="1:9" x14ac:dyDescent="0.25">
      <c r="A19" s="70" t="str">
        <f>Info!$B$15</f>
        <v>Blank - udfyld på "Info"-fanen</v>
      </c>
      <c r="B19" s="70">
        <v>502</v>
      </c>
      <c r="C19" s="70" t="str">
        <f>LEFT(Justering[[#This Row],[Hovedformål]],1)</f>
        <v>5</v>
      </c>
      <c r="D19" s="71" t="s">
        <v>98</v>
      </c>
      <c r="E19" s="72">
        <v>0</v>
      </c>
      <c r="F19" s="71"/>
    </row>
    <row r="20" spans="1:9" x14ac:dyDescent="0.25">
      <c r="A20" s="70" t="str">
        <f>Info!$B$15</f>
        <v>Blank - udfyld på "Info"-fanen</v>
      </c>
      <c r="B20" s="70">
        <v>503</v>
      </c>
      <c r="C20" s="70" t="str">
        <f>LEFT(Justering[[#This Row],[Hovedformål]],1)</f>
        <v>5</v>
      </c>
      <c r="D20" s="71" t="s">
        <v>98</v>
      </c>
      <c r="E20" s="72">
        <v>0</v>
      </c>
      <c r="F20" s="71"/>
    </row>
    <row r="21" spans="1:9" x14ac:dyDescent="0.25">
      <c r="A21" s="70" t="str">
        <f>Info!$B$15</f>
        <v>Blank - udfyld på "Info"-fanen</v>
      </c>
      <c r="B21" s="70">
        <v>504</v>
      </c>
      <c r="C21" s="70" t="str">
        <f>LEFT(Justering[[#This Row],[Hovedformål]],1)</f>
        <v>5</v>
      </c>
      <c r="D21" s="71" t="s">
        <v>98</v>
      </c>
      <c r="E21" s="72">
        <v>0</v>
      </c>
      <c r="F21" s="71"/>
    </row>
    <row r="22" spans="1:9" x14ac:dyDescent="0.25">
      <c r="A22" s="70" t="str">
        <f>Info!$B$15</f>
        <v>Blank - udfyld på "Info"-fanen</v>
      </c>
      <c r="B22" s="70">
        <v>601</v>
      </c>
      <c r="C22" s="70" t="str">
        <f>LEFT(Justering[[#This Row],[Hovedformål]],1)</f>
        <v>6</v>
      </c>
      <c r="D22" s="71" t="s">
        <v>98</v>
      </c>
      <c r="E22" s="72">
        <v>0</v>
      </c>
      <c r="F22" s="71"/>
    </row>
    <row r="23" spans="1:9" x14ac:dyDescent="0.25">
      <c r="A23" s="70" t="str">
        <f>Info!$B$15</f>
        <v>Blank - udfyld på "Info"-fanen</v>
      </c>
      <c r="B23" s="70">
        <v>602</v>
      </c>
      <c r="C23" s="70" t="str">
        <f>LEFT(Justering[[#This Row],[Hovedformål]],1)</f>
        <v>6</v>
      </c>
      <c r="D23" s="71" t="s">
        <v>98</v>
      </c>
      <c r="E23" s="72">
        <v>0</v>
      </c>
      <c r="F23" s="74"/>
    </row>
    <row r="24" spans="1:9" x14ac:dyDescent="0.25">
      <c r="A24" s="70" t="str">
        <f>Info!$B$15</f>
        <v>Blank - udfyld på "Info"-fanen</v>
      </c>
      <c r="B24" s="70">
        <v>603</v>
      </c>
      <c r="C24" s="70" t="str">
        <f>LEFT(Justering[[#This Row],[Hovedformål]],1)</f>
        <v>6</v>
      </c>
      <c r="D24" s="71" t="s">
        <v>98</v>
      </c>
      <c r="E24" s="72">
        <v>0</v>
      </c>
      <c r="F24" s="71"/>
    </row>
    <row r="25" spans="1:9" x14ac:dyDescent="0.25">
      <c r="A25" s="70" t="str">
        <f>Info!$B$15</f>
        <v>Blank - udfyld på "Info"-fanen</v>
      </c>
      <c r="B25" s="70">
        <v>604</v>
      </c>
      <c r="C25" s="70" t="str">
        <f>LEFT(Justering[[#This Row],[Hovedformål]],1)</f>
        <v>6</v>
      </c>
      <c r="D25" s="71" t="s">
        <v>98</v>
      </c>
      <c r="E25" s="72">
        <v>0</v>
      </c>
      <c r="F25" s="71"/>
    </row>
    <row r="26" spans="1:9" x14ac:dyDescent="0.25">
      <c r="A26" s="70" t="str">
        <f>Info!$B$15</f>
        <v>Blank - udfyld på "Info"-fanen</v>
      </c>
      <c r="B26" s="70">
        <v>605</v>
      </c>
      <c r="C26" s="70" t="str">
        <f>LEFT(Justering[[#This Row],[Hovedformål]],1)</f>
        <v>6</v>
      </c>
      <c r="D26" s="71" t="s">
        <v>98</v>
      </c>
      <c r="E26" s="72">
        <v>0</v>
      </c>
      <c r="F26" s="71"/>
    </row>
    <row r="27" spans="1:9" x14ac:dyDescent="0.25">
      <c r="A27" s="70" t="str">
        <f>Info!$B$15</f>
        <v>Blank - udfyld på "Info"-fanen</v>
      </c>
      <c r="B27" s="70">
        <v>606</v>
      </c>
      <c r="C27" s="70" t="str">
        <f>LEFT(Justering[[#This Row],[Hovedformål]],1)</f>
        <v>6</v>
      </c>
      <c r="D27" s="71" t="s">
        <v>98</v>
      </c>
      <c r="E27" s="72">
        <v>0</v>
      </c>
      <c r="F27" s="71"/>
    </row>
    <row r="28" spans="1:9" x14ac:dyDescent="0.25">
      <c r="A28" s="70" t="str">
        <f>Info!$B$15</f>
        <v>Blank - udfyld på "Info"-fanen</v>
      </c>
      <c r="B28" s="70">
        <v>607</v>
      </c>
      <c r="C28" s="70" t="str">
        <f>LEFT(Justering[[#This Row],[Hovedformål]],1)</f>
        <v>6</v>
      </c>
      <c r="D28" s="71" t="s">
        <v>98</v>
      </c>
      <c r="E28" s="72">
        <v>0</v>
      </c>
      <c r="F28" s="71"/>
    </row>
    <row r="29" spans="1:9" x14ac:dyDescent="0.25">
      <c r="A29" s="70" t="str">
        <f>Info!$B$15</f>
        <v>Blank - udfyld på "Info"-fanen</v>
      </c>
      <c r="B29" s="70">
        <v>608</v>
      </c>
      <c r="C29" s="70" t="str">
        <f>LEFT(Justering[[#This Row],[Hovedformål]],1)</f>
        <v>6</v>
      </c>
      <c r="D29" s="71" t="s">
        <v>98</v>
      </c>
      <c r="E29" s="72">
        <v>0</v>
      </c>
      <c r="F29" s="71"/>
    </row>
    <row r="30" spans="1:9" x14ac:dyDescent="0.25">
      <c r="A30" s="70" t="str">
        <f>Info!$B$15</f>
        <v>Blank - udfyld på "Info"-fanen</v>
      </c>
      <c r="B30" s="70">
        <v>701</v>
      </c>
      <c r="C30" s="70" t="str">
        <f>LEFT(Justering[[#This Row],[Hovedformål]],1)</f>
        <v>7</v>
      </c>
      <c r="D30" s="71" t="s">
        <v>98</v>
      </c>
      <c r="E30" s="72">
        <v>0</v>
      </c>
      <c r="F30" s="71"/>
    </row>
    <row r="31" spans="1:9" x14ac:dyDescent="0.25">
      <c r="A31" s="70" t="str">
        <f>Info!$B$15</f>
        <v>Blank - udfyld på "Info"-fanen</v>
      </c>
      <c r="B31" s="70">
        <v>702</v>
      </c>
      <c r="C31" s="70" t="str">
        <f>LEFT(Justering[[#This Row],[Hovedformål]],1)</f>
        <v>7</v>
      </c>
      <c r="D31" s="71" t="s">
        <v>98</v>
      </c>
      <c r="E31" s="72">
        <v>0</v>
      </c>
      <c r="F31" s="74"/>
    </row>
    <row r="32" spans="1:9" x14ac:dyDescent="0.25">
      <c r="A32" s="70" t="str">
        <f>Info!$B$15</f>
        <v>Blank - udfyld på "Info"-fanen</v>
      </c>
      <c r="B32" s="70">
        <v>703</v>
      </c>
      <c r="C32" s="70" t="str">
        <f>LEFT(Justering[[#This Row],[Hovedformål]],1)</f>
        <v>7</v>
      </c>
      <c r="D32" s="71" t="s">
        <v>98</v>
      </c>
      <c r="E32" s="72">
        <v>0</v>
      </c>
      <c r="F32" s="71"/>
      <c r="H32" s="2" t="s">
        <v>1391</v>
      </c>
    </row>
    <row r="33" spans="1:7" x14ac:dyDescent="0.25">
      <c r="A33" s="70" t="str">
        <f>Info!$B$15</f>
        <v>Blank - udfyld på "Info"-fanen</v>
      </c>
      <c r="B33" s="70">
        <v>704</v>
      </c>
      <c r="C33" s="70" t="str">
        <f>LEFT(Justering[[#This Row],[Hovedformål]],1)</f>
        <v>7</v>
      </c>
      <c r="D33" s="71" t="s">
        <v>98</v>
      </c>
      <c r="E33" s="72">
        <v>0</v>
      </c>
      <c r="F33" s="71"/>
    </row>
    <row r="34" spans="1:7" x14ac:dyDescent="0.25">
      <c r="A34" s="75" t="str">
        <f>Info!$B$15</f>
        <v>Blank - udfyld på "Info"-fanen</v>
      </c>
      <c r="B34" s="70">
        <v>705</v>
      </c>
      <c r="C34" s="75" t="str">
        <f>LEFT(Justering[[#This Row],[Hovedformål]],1)</f>
        <v>7</v>
      </c>
      <c r="D34" s="71" t="s">
        <v>98</v>
      </c>
      <c r="E34" s="72">
        <v>0</v>
      </c>
      <c r="F34" s="71"/>
    </row>
    <row r="35" spans="1:7" x14ac:dyDescent="0.25">
      <c r="A35" t="str">
        <f>Info!$B$15</f>
        <v>Blank - udfyld på "Info"-fanen</v>
      </c>
      <c r="B35">
        <v>706</v>
      </c>
      <c r="C35" t="str">
        <f>LEFT(Justering[[#This Row],[Hovedformål]],1)</f>
        <v>7</v>
      </c>
      <c r="D35" t="s">
        <v>98</v>
      </c>
      <c r="E35">
        <v>0</v>
      </c>
      <c r="F35"/>
      <c r="G35" s="23"/>
    </row>
    <row r="36" spans="1:7" s="16" customFormat="1" x14ac:dyDescent="0.25">
      <c r="A36" t="str">
        <f>Info!$B$15</f>
        <v>Blank - udfyld på "Info"-fanen</v>
      </c>
      <c r="B36">
        <v>707</v>
      </c>
      <c r="C36" t="str">
        <f>LEFT(Justering[[#This Row],[Hovedformål]],1)</f>
        <v>7</v>
      </c>
      <c r="D36" t="s">
        <v>98</v>
      </c>
      <c r="E36">
        <v>0</v>
      </c>
      <c r="F36"/>
    </row>
    <row r="37" spans="1:7" s="16" customFormat="1" x14ac:dyDescent="0.25">
      <c r="A37"/>
      <c r="B37"/>
      <c r="C37"/>
      <c r="D37"/>
      <c r="E37"/>
      <c r="F37"/>
    </row>
    <row r="38" spans="1:7" x14ac:dyDescent="0.25">
      <c r="A38"/>
      <c r="B38"/>
      <c r="C38"/>
      <c r="D38"/>
      <c r="E38"/>
      <c r="F38"/>
      <c r="G38" s="23"/>
    </row>
    <row r="39" spans="1:7" x14ac:dyDescent="0.25">
      <c r="A39" s="76"/>
      <c r="B39" s="70"/>
      <c r="C39" s="70"/>
      <c r="D39" s="70"/>
      <c r="E39" s="70"/>
      <c r="F39" s="70"/>
    </row>
  </sheetData>
  <sheetProtection algorithmName="SHA-512" hashValue="TPgXfQpJoZZtdlD5JoHGKdMrEbYmM7qcWLi1J9dNOolTc0TBN5Pr6CZyXFGXhUWjE7SsoBUDbC3fYR80OTKRIg==" saltValue="Tl/kzpz7K3r4bEmooKqDbQ==" spinCount="100000" sheet="1" autoFilter="0"/>
  <protectedRanges>
    <protectedRange sqref="D2:F36" name="Justeringer"/>
  </protectedRanges>
  <dataValidations count="1">
    <dataValidation type="custom" allowBlank="1" showInputMessage="1" showErrorMessage="1" sqref="E2:E37" xr:uid="{77C56FA3-3388-4262-B502-67A3138DFA56}">
      <formula1>IF(D2="Neutralisering af donationsafskrivninger", E2&gt;=0, E2&lt;=0)</formula1>
    </dataValidation>
  </dataValidations>
  <hyperlinks>
    <hyperlink ref="H32" r:id="rId1" xr:uid="{0BC72EE9-D1AB-42F2-ABF5-3C0CD341471C}"/>
  </hyperlinks>
  <pageMargins left="0.7" right="0.7" top="0.75" bottom="0.75" header="0.3" footer="0.3"/>
  <pageSetup paperSize="9" orientation="portrait" r:id="rId2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C8A886C-11CA-4A9F-9C98-D54E13C2D634}">
          <x14:formula1>
            <xm:f>Stamdata!$A$46:$A$50</xm:f>
          </x14:formula1>
          <xm:sqref>D2:D5</xm:sqref>
        </x14:dataValidation>
        <x14:dataValidation type="list" allowBlank="1" showInputMessage="1" showErrorMessage="1" xr:uid="{31D67355-F2B2-48C6-8453-1B8B7EEA8FDC}">
          <x14:formula1>
            <xm:f>Stamdata!$A$77:$A$82</xm:f>
          </x14:formula1>
          <xm:sqref>D22:D29</xm:sqref>
        </x14:dataValidation>
        <x14:dataValidation type="list" allowBlank="1" showInputMessage="1" showErrorMessage="1" xr:uid="{5C5C6089-6FC3-49B0-9F69-AEDEA63F462D}">
          <x14:formula1>
            <xm:f>Stamdata!$A$53:$A$56</xm:f>
          </x14:formula1>
          <xm:sqref>D6:D9</xm:sqref>
        </x14:dataValidation>
        <x14:dataValidation type="list" allowBlank="1" showInputMessage="1" showErrorMessage="1" xr:uid="{478E38E7-4532-4B44-854E-4C0E0498C9C7}">
          <x14:formula1>
            <xm:f>Stamdata!$A$59:$A$62</xm:f>
          </x14:formula1>
          <xm:sqref>D10:D13</xm:sqref>
        </x14:dataValidation>
        <x14:dataValidation type="list" allowBlank="1" showInputMessage="1" showErrorMessage="1" xr:uid="{3A7F4271-A3E6-41EA-90DF-6AC6BAD7E84A}">
          <x14:formula1>
            <xm:f>Stamdata!$A$65:$A$68</xm:f>
          </x14:formula1>
          <xm:sqref>D14:D17</xm:sqref>
        </x14:dataValidation>
        <x14:dataValidation type="list" allowBlank="1" showInputMessage="1" showErrorMessage="1" xr:uid="{600EA24A-2CE5-4AB2-9948-FDFFF08C4C02}">
          <x14:formula1>
            <xm:f>Stamdata!$A$71:$A$74</xm:f>
          </x14:formula1>
          <xm:sqref>D18:D21</xm:sqref>
        </x14:dataValidation>
        <x14:dataValidation type="list" allowBlank="1" showInputMessage="1" showErrorMessage="1" xr:uid="{DAFF791D-3D02-4C6C-8EED-88777258E809}">
          <x14:formula1>
            <xm:f>Stamdata!$A$85:$A$89</xm:f>
          </x14:formula1>
          <xm:sqref>D30:D37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7"/>
  <dimension ref="A1:H89"/>
  <sheetViews>
    <sheetView showGridLines="0" workbookViewId="0"/>
  </sheetViews>
  <sheetFormatPr defaultRowHeight="15" x14ac:dyDescent="0.25"/>
  <cols>
    <col min="1" max="1" width="47.5703125" bestFit="1" customWidth="1"/>
    <col min="2" max="2" width="15" bestFit="1" customWidth="1"/>
  </cols>
  <sheetData>
    <row r="1" spans="1:2" x14ac:dyDescent="0.25">
      <c r="A1" t="s">
        <v>5</v>
      </c>
    </row>
    <row r="2" spans="1:2" x14ac:dyDescent="0.25">
      <c r="A2" t="s">
        <v>6</v>
      </c>
    </row>
    <row r="3" spans="1:2" x14ac:dyDescent="0.25">
      <c r="A3" t="s">
        <v>1390</v>
      </c>
    </row>
    <row r="4" spans="1:2" x14ac:dyDescent="0.25">
      <c r="A4" t="s">
        <v>81</v>
      </c>
    </row>
    <row r="6" spans="1:2" x14ac:dyDescent="0.25">
      <c r="A6" t="s">
        <v>79</v>
      </c>
      <c r="B6" t="s">
        <v>1</v>
      </c>
    </row>
    <row r="7" spans="1:2" x14ac:dyDescent="0.25">
      <c r="A7" t="s">
        <v>80</v>
      </c>
      <c r="B7" t="s">
        <v>85</v>
      </c>
    </row>
    <row r="8" spans="1:2" x14ac:dyDescent="0.25">
      <c r="A8" t="s">
        <v>66</v>
      </c>
      <c r="B8" t="s">
        <v>65</v>
      </c>
    </row>
    <row r="9" spans="1:2" x14ac:dyDescent="0.25">
      <c r="A9" t="s">
        <v>22</v>
      </c>
      <c r="B9" t="s">
        <v>21</v>
      </c>
    </row>
    <row r="10" spans="1:2" x14ac:dyDescent="0.25">
      <c r="A10" t="s">
        <v>70</v>
      </c>
      <c r="B10" t="s">
        <v>69</v>
      </c>
    </row>
    <row r="11" spans="1:2" x14ac:dyDescent="0.25">
      <c r="A11" t="s">
        <v>24</v>
      </c>
      <c r="B11" t="s">
        <v>23</v>
      </c>
    </row>
    <row r="12" spans="1:2" x14ac:dyDescent="0.25">
      <c r="A12" t="s">
        <v>38</v>
      </c>
      <c r="B12" t="s">
        <v>37</v>
      </c>
    </row>
    <row r="13" spans="1:2" x14ac:dyDescent="0.25">
      <c r="A13" t="s">
        <v>54</v>
      </c>
      <c r="B13" t="s">
        <v>53</v>
      </c>
    </row>
    <row r="14" spans="1:2" x14ac:dyDescent="0.25">
      <c r="A14" t="s">
        <v>32</v>
      </c>
      <c r="B14" t="s">
        <v>31</v>
      </c>
    </row>
    <row r="15" spans="1:2" x14ac:dyDescent="0.25">
      <c r="A15" t="s">
        <v>62</v>
      </c>
      <c r="B15" t="s">
        <v>61</v>
      </c>
    </row>
    <row r="16" spans="1:2" x14ac:dyDescent="0.25">
      <c r="A16" t="s">
        <v>60</v>
      </c>
      <c r="B16" t="s">
        <v>59</v>
      </c>
    </row>
    <row r="17" spans="1:2" x14ac:dyDescent="0.25">
      <c r="A17" t="s">
        <v>50</v>
      </c>
      <c r="B17" t="s">
        <v>49</v>
      </c>
    </row>
    <row r="18" spans="1:2" x14ac:dyDescent="0.25">
      <c r="A18" t="s">
        <v>72</v>
      </c>
      <c r="B18" t="s">
        <v>71</v>
      </c>
    </row>
    <row r="19" spans="1:2" x14ac:dyDescent="0.25">
      <c r="A19" t="s">
        <v>20</v>
      </c>
      <c r="B19" t="s">
        <v>19</v>
      </c>
    </row>
    <row r="20" spans="1:2" x14ac:dyDescent="0.25">
      <c r="A20" t="s">
        <v>52</v>
      </c>
      <c r="B20" t="s">
        <v>51</v>
      </c>
    </row>
    <row r="21" spans="1:2" x14ac:dyDescent="0.25">
      <c r="A21" t="s">
        <v>56</v>
      </c>
      <c r="B21" t="s">
        <v>55</v>
      </c>
    </row>
    <row r="22" spans="1:2" x14ac:dyDescent="0.25">
      <c r="A22" t="s">
        <v>14</v>
      </c>
      <c r="B22" t="s">
        <v>13</v>
      </c>
    </row>
    <row r="23" spans="1:2" x14ac:dyDescent="0.25">
      <c r="A23" t="s">
        <v>18</v>
      </c>
      <c r="B23" t="s">
        <v>17</v>
      </c>
    </row>
    <row r="24" spans="1:2" x14ac:dyDescent="0.25">
      <c r="A24" t="s">
        <v>26</v>
      </c>
      <c r="B24" t="s">
        <v>25</v>
      </c>
    </row>
    <row r="25" spans="1:2" x14ac:dyDescent="0.25">
      <c r="A25" t="s">
        <v>16</v>
      </c>
      <c r="B25" t="s">
        <v>15</v>
      </c>
    </row>
    <row r="26" spans="1:2" x14ac:dyDescent="0.25">
      <c r="A26" t="s">
        <v>40</v>
      </c>
      <c r="B26" t="s">
        <v>39</v>
      </c>
    </row>
    <row r="27" spans="1:2" x14ac:dyDescent="0.25">
      <c r="A27" t="s">
        <v>34</v>
      </c>
      <c r="B27" t="s">
        <v>33</v>
      </c>
    </row>
    <row r="28" spans="1:2" x14ac:dyDescent="0.25">
      <c r="A28" t="s">
        <v>8</v>
      </c>
      <c r="B28" t="s">
        <v>7</v>
      </c>
    </row>
    <row r="29" spans="1:2" x14ac:dyDescent="0.25">
      <c r="A29" t="s">
        <v>36</v>
      </c>
      <c r="B29" t="s">
        <v>35</v>
      </c>
    </row>
    <row r="30" spans="1:2" x14ac:dyDescent="0.25">
      <c r="A30" t="s">
        <v>48</v>
      </c>
      <c r="B30" t="s">
        <v>47</v>
      </c>
    </row>
    <row r="31" spans="1:2" x14ac:dyDescent="0.25">
      <c r="A31" t="s">
        <v>78</v>
      </c>
      <c r="B31" t="s">
        <v>77</v>
      </c>
    </row>
    <row r="32" spans="1:2" x14ac:dyDescent="0.25">
      <c r="A32" t="s">
        <v>74</v>
      </c>
      <c r="B32" t="s">
        <v>73</v>
      </c>
    </row>
    <row r="33" spans="1:8" x14ac:dyDescent="0.25">
      <c r="A33" t="s">
        <v>30</v>
      </c>
      <c r="B33" t="s">
        <v>29</v>
      </c>
    </row>
    <row r="34" spans="1:8" x14ac:dyDescent="0.25">
      <c r="A34" t="s">
        <v>12</v>
      </c>
      <c r="B34" t="s">
        <v>11</v>
      </c>
    </row>
    <row r="35" spans="1:8" x14ac:dyDescent="0.25">
      <c r="A35" t="s">
        <v>10</v>
      </c>
      <c r="B35" t="s">
        <v>9</v>
      </c>
    </row>
    <row r="36" spans="1:8" x14ac:dyDescent="0.25">
      <c r="A36" t="s">
        <v>46</v>
      </c>
      <c r="B36" t="s">
        <v>45</v>
      </c>
    </row>
    <row r="37" spans="1:8" x14ac:dyDescent="0.25">
      <c r="A37" t="s">
        <v>44</v>
      </c>
      <c r="B37" t="s">
        <v>43</v>
      </c>
    </row>
    <row r="38" spans="1:8" x14ac:dyDescent="0.25">
      <c r="A38" t="s">
        <v>42</v>
      </c>
      <c r="B38" t="s">
        <v>41</v>
      </c>
    </row>
    <row r="39" spans="1:8" x14ac:dyDescent="0.25">
      <c r="A39" t="s">
        <v>58</v>
      </c>
      <c r="B39" t="s">
        <v>57</v>
      </c>
    </row>
    <row r="40" spans="1:8" x14ac:dyDescent="0.25">
      <c r="A40" t="s">
        <v>28</v>
      </c>
      <c r="B40" t="s">
        <v>27</v>
      </c>
      <c r="H40" s="11"/>
    </row>
    <row r="41" spans="1:8" x14ac:dyDescent="0.25">
      <c r="A41" t="s">
        <v>76</v>
      </c>
      <c r="B41" t="s">
        <v>75</v>
      </c>
    </row>
    <row r="42" spans="1:8" x14ac:dyDescent="0.25">
      <c r="A42" t="s">
        <v>64</v>
      </c>
      <c r="B42" t="s">
        <v>63</v>
      </c>
    </row>
    <row r="43" spans="1:8" x14ac:dyDescent="0.25">
      <c r="A43" t="s">
        <v>68</v>
      </c>
      <c r="B43" t="s">
        <v>67</v>
      </c>
    </row>
    <row r="45" spans="1:8" x14ac:dyDescent="0.25">
      <c r="A45" t="s">
        <v>99</v>
      </c>
    </row>
    <row r="46" spans="1:8" x14ac:dyDescent="0.25">
      <c r="A46" t="s">
        <v>98</v>
      </c>
      <c r="C46" s="1" t="s">
        <v>1594</v>
      </c>
    </row>
    <row r="47" spans="1:8" x14ac:dyDescent="0.25">
      <c r="A47" t="s">
        <v>90</v>
      </c>
      <c r="C47" t="s">
        <v>90</v>
      </c>
      <c r="F47" s="1" t="s">
        <v>1595</v>
      </c>
    </row>
    <row r="48" spans="1:8" x14ac:dyDescent="0.25">
      <c r="A48" t="s">
        <v>91</v>
      </c>
      <c r="F48" t="s">
        <v>91</v>
      </c>
    </row>
    <row r="49" spans="1:6" x14ac:dyDescent="0.25">
      <c r="A49" t="s">
        <v>92</v>
      </c>
      <c r="F49" t="s">
        <v>1601</v>
      </c>
    </row>
    <row r="50" spans="1:6" x14ac:dyDescent="0.25">
      <c r="A50" t="s">
        <v>96</v>
      </c>
      <c r="F50" t="s">
        <v>96</v>
      </c>
    </row>
    <row r="52" spans="1:6" x14ac:dyDescent="0.25">
      <c r="A52" t="s">
        <v>100</v>
      </c>
    </row>
    <row r="53" spans="1:6" x14ac:dyDescent="0.25">
      <c r="A53" t="s">
        <v>98</v>
      </c>
    </row>
    <row r="54" spans="1:6" x14ac:dyDescent="0.25">
      <c r="A54" t="s">
        <v>91</v>
      </c>
    </row>
    <row r="55" spans="1:6" x14ac:dyDescent="0.25">
      <c r="A55" t="s">
        <v>92</v>
      </c>
    </row>
    <row r="56" spans="1:6" x14ac:dyDescent="0.25">
      <c r="A56" t="s">
        <v>96</v>
      </c>
    </row>
    <row r="58" spans="1:6" x14ac:dyDescent="0.25">
      <c r="A58" t="s">
        <v>101</v>
      </c>
    </row>
    <row r="59" spans="1:6" x14ac:dyDescent="0.25">
      <c r="A59" t="s">
        <v>98</v>
      </c>
    </row>
    <row r="60" spans="1:6" x14ac:dyDescent="0.25">
      <c r="A60" t="s">
        <v>91</v>
      </c>
    </row>
    <row r="61" spans="1:6" x14ac:dyDescent="0.25">
      <c r="A61" t="s">
        <v>92</v>
      </c>
    </row>
    <row r="62" spans="1:6" x14ac:dyDescent="0.25">
      <c r="A62" t="s">
        <v>96</v>
      </c>
    </row>
    <row r="64" spans="1:6" x14ac:dyDescent="0.25">
      <c r="A64" t="s">
        <v>102</v>
      </c>
    </row>
    <row r="65" spans="1:3" x14ac:dyDescent="0.25">
      <c r="A65" t="s">
        <v>98</v>
      </c>
    </row>
    <row r="66" spans="1:3" x14ac:dyDescent="0.25">
      <c r="A66" t="s">
        <v>91</v>
      </c>
    </row>
    <row r="67" spans="1:3" x14ac:dyDescent="0.25">
      <c r="A67" t="s">
        <v>92</v>
      </c>
    </row>
    <row r="68" spans="1:3" x14ac:dyDescent="0.25">
      <c r="A68" t="s">
        <v>96</v>
      </c>
    </row>
    <row r="70" spans="1:3" x14ac:dyDescent="0.25">
      <c r="A70" t="s">
        <v>103</v>
      </c>
    </row>
    <row r="71" spans="1:3" x14ac:dyDescent="0.25">
      <c r="A71" t="s">
        <v>98</v>
      </c>
    </row>
    <row r="72" spans="1:3" x14ac:dyDescent="0.25">
      <c r="A72" t="s">
        <v>91</v>
      </c>
    </row>
    <row r="73" spans="1:3" x14ac:dyDescent="0.25">
      <c r="A73" t="s">
        <v>92</v>
      </c>
    </row>
    <row r="74" spans="1:3" x14ac:dyDescent="0.25">
      <c r="A74" t="s">
        <v>96</v>
      </c>
    </row>
    <row r="76" spans="1:3" x14ac:dyDescent="0.25">
      <c r="A76" t="s">
        <v>104</v>
      </c>
    </row>
    <row r="77" spans="1:3" x14ac:dyDescent="0.25">
      <c r="A77" t="s">
        <v>98</v>
      </c>
    </row>
    <row r="78" spans="1:3" x14ac:dyDescent="0.25">
      <c r="A78" t="s">
        <v>91</v>
      </c>
    </row>
    <row r="79" spans="1:3" x14ac:dyDescent="0.25">
      <c r="A79" t="s">
        <v>92</v>
      </c>
      <c r="C79" s="1" t="s">
        <v>1596</v>
      </c>
    </row>
    <row r="80" spans="1:3" x14ac:dyDescent="0.25">
      <c r="A80" t="s">
        <v>93</v>
      </c>
      <c r="C80" t="s">
        <v>93</v>
      </c>
    </row>
    <row r="81" spans="1:3" x14ac:dyDescent="0.25">
      <c r="A81" s="11" t="s">
        <v>97</v>
      </c>
      <c r="C81" t="s">
        <v>97</v>
      </c>
    </row>
    <row r="82" spans="1:3" x14ac:dyDescent="0.25">
      <c r="A82" t="s">
        <v>96</v>
      </c>
    </row>
    <row r="84" spans="1:3" x14ac:dyDescent="0.25">
      <c r="A84" t="s">
        <v>105</v>
      </c>
    </row>
    <row r="85" spans="1:3" x14ac:dyDescent="0.25">
      <c r="A85" t="s">
        <v>98</v>
      </c>
    </row>
    <row r="86" spans="1:3" x14ac:dyDescent="0.25">
      <c r="A86" t="s">
        <v>91</v>
      </c>
      <c r="C86" s="1" t="s">
        <v>1597</v>
      </c>
    </row>
    <row r="87" spans="1:3" x14ac:dyDescent="0.25">
      <c r="A87" t="s">
        <v>94</v>
      </c>
      <c r="C87" t="s">
        <v>94</v>
      </c>
    </row>
    <row r="88" spans="1:3" x14ac:dyDescent="0.25">
      <c r="A88" t="s">
        <v>96</v>
      </c>
    </row>
    <row r="89" spans="1:3" x14ac:dyDescent="0.25">
      <c r="A89" t="s">
        <v>95</v>
      </c>
      <c r="C89" t="s">
        <v>95</v>
      </c>
    </row>
  </sheetData>
  <phoneticPr fontId="16" type="noConversion"/>
  <pageMargins left="0.7" right="0.7" top="0.75" bottom="0.75" header="0.3" footer="0.3"/>
  <pageSetup paperSize="9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5386-4A64-4366-9926-E03EEBA838B5}">
  <sheetPr codeName="Ark8"/>
  <dimension ref="A1:B2368"/>
  <sheetViews>
    <sheetView workbookViewId="0"/>
  </sheetViews>
  <sheetFormatPr defaultRowHeight="15" x14ac:dyDescent="0.25"/>
  <cols>
    <col min="1" max="1" width="9.42578125" style="14"/>
    <col min="2" max="2" width="91.5703125" bestFit="1" customWidth="1"/>
  </cols>
  <sheetData>
    <row r="1" spans="1:2" x14ac:dyDescent="0.25">
      <c r="A1" s="114" t="s">
        <v>114</v>
      </c>
      <c r="B1" s="115" t="s">
        <v>115</v>
      </c>
    </row>
    <row r="2" spans="1:2" x14ac:dyDescent="0.25">
      <c r="A2">
        <v>21</v>
      </c>
      <c r="B2" s="113" t="s">
        <v>1370</v>
      </c>
    </row>
    <row r="3" spans="1:2" x14ac:dyDescent="0.25">
      <c r="A3">
        <v>22</v>
      </c>
      <c r="B3" t="s">
        <v>1371</v>
      </c>
    </row>
    <row r="4" spans="1:2" x14ac:dyDescent="0.25">
      <c r="A4">
        <v>23</v>
      </c>
      <c r="B4" t="s">
        <v>1372</v>
      </c>
    </row>
    <row r="5" spans="1:2" x14ac:dyDescent="0.25">
      <c r="A5">
        <v>24</v>
      </c>
      <c r="B5" t="s">
        <v>1373</v>
      </c>
    </row>
    <row r="6" spans="1:2" x14ac:dyDescent="0.25">
      <c r="A6">
        <v>25</v>
      </c>
      <c r="B6" t="s">
        <v>1374</v>
      </c>
    </row>
    <row r="7" spans="1:2" x14ac:dyDescent="0.25">
      <c r="A7">
        <v>27</v>
      </c>
      <c r="B7" t="s">
        <v>1375</v>
      </c>
    </row>
    <row r="8" spans="1:2" x14ac:dyDescent="0.25">
      <c r="A8">
        <v>31</v>
      </c>
      <c r="B8" t="s">
        <v>1376</v>
      </c>
    </row>
    <row r="9" spans="1:2" x14ac:dyDescent="0.25">
      <c r="A9">
        <v>32</v>
      </c>
      <c r="B9" t="s">
        <v>1377</v>
      </c>
    </row>
    <row r="10" spans="1:2" x14ac:dyDescent="0.25">
      <c r="A10">
        <v>34</v>
      </c>
      <c r="B10" t="s">
        <v>1378</v>
      </c>
    </row>
    <row r="11" spans="1:2" x14ac:dyDescent="0.25">
      <c r="A11">
        <v>35</v>
      </c>
      <c r="B11" t="s">
        <v>1379</v>
      </c>
    </row>
    <row r="12" spans="1:2" x14ac:dyDescent="0.25">
      <c r="A12">
        <v>36</v>
      </c>
      <c r="B12" t="s">
        <v>1380</v>
      </c>
    </row>
    <row r="13" spans="1:2" x14ac:dyDescent="0.25">
      <c r="A13">
        <v>41</v>
      </c>
      <c r="B13" t="s">
        <v>1381</v>
      </c>
    </row>
    <row r="14" spans="1:2" x14ac:dyDescent="0.25">
      <c r="A14">
        <v>42</v>
      </c>
      <c r="B14" t="s">
        <v>1382</v>
      </c>
    </row>
    <row r="15" spans="1:2" x14ac:dyDescent="0.25">
      <c r="A15">
        <v>43</v>
      </c>
      <c r="B15" t="s">
        <v>1383</v>
      </c>
    </row>
    <row r="16" spans="1:2" x14ac:dyDescent="0.25">
      <c r="A16">
        <v>44</v>
      </c>
      <c r="B16" t="s">
        <v>1384</v>
      </c>
    </row>
    <row r="17" spans="1:2" x14ac:dyDescent="0.25">
      <c r="A17">
        <v>51</v>
      </c>
      <c r="B17" t="s">
        <v>1385</v>
      </c>
    </row>
    <row r="18" spans="1:2" x14ac:dyDescent="0.25">
      <c r="A18">
        <v>52</v>
      </c>
      <c r="B18" t="s">
        <v>1386</v>
      </c>
    </row>
    <row r="19" spans="1:2" x14ac:dyDescent="0.25">
      <c r="A19">
        <v>53</v>
      </c>
      <c r="B19" t="s">
        <v>1587</v>
      </c>
    </row>
    <row r="20" spans="1:2" x14ac:dyDescent="0.25">
      <c r="A20">
        <v>60</v>
      </c>
      <c r="B20" t="s">
        <v>1991</v>
      </c>
    </row>
    <row r="21" spans="1:2" x14ac:dyDescent="0.25">
      <c r="A21">
        <v>70</v>
      </c>
      <c r="B21" t="s">
        <v>1992</v>
      </c>
    </row>
    <row r="22" spans="1:2" x14ac:dyDescent="0.25">
      <c r="A22">
        <v>10500</v>
      </c>
      <c r="B22" t="s">
        <v>1616</v>
      </c>
    </row>
    <row r="23" spans="1:2" x14ac:dyDescent="0.25">
      <c r="A23">
        <v>10525</v>
      </c>
      <c r="B23" t="s">
        <v>1986</v>
      </c>
    </row>
    <row r="24" spans="1:2" x14ac:dyDescent="0.25">
      <c r="A24">
        <v>10539</v>
      </c>
      <c r="B24" t="s">
        <v>1987</v>
      </c>
    </row>
    <row r="25" spans="1:2" x14ac:dyDescent="0.25">
      <c r="A25">
        <v>10545</v>
      </c>
      <c r="B25" t="s">
        <v>1988</v>
      </c>
    </row>
    <row r="26" spans="1:2" x14ac:dyDescent="0.25">
      <c r="A26">
        <v>10575</v>
      </c>
      <c r="B26" t="s">
        <v>1989</v>
      </c>
    </row>
    <row r="27" spans="1:2" x14ac:dyDescent="0.25">
      <c r="A27">
        <v>10580</v>
      </c>
      <c r="B27" t="s">
        <v>1990</v>
      </c>
    </row>
    <row r="28" spans="1:2" x14ac:dyDescent="0.25">
      <c r="A28">
        <v>10800</v>
      </c>
      <c r="B28" t="s">
        <v>1645</v>
      </c>
    </row>
    <row r="29" spans="1:2" x14ac:dyDescent="0.25">
      <c r="A29">
        <v>10802</v>
      </c>
      <c r="B29" t="s">
        <v>1646</v>
      </c>
    </row>
    <row r="30" spans="1:2" x14ac:dyDescent="0.25">
      <c r="A30">
        <v>10803</v>
      </c>
      <c r="B30" t="s">
        <v>1647</v>
      </c>
    </row>
    <row r="31" spans="1:2" x14ac:dyDescent="0.25">
      <c r="A31">
        <v>10805</v>
      </c>
      <c r="B31" t="s">
        <v>1291</v>
      </c>
    </row>
    <row r="32" spans="1:2" x14ac:dyDescent="0.25">
      <c r="A32">
        <v>10806</v>
      </c>
      <c r="B32" t="s">
        <v>1648</v>
      </c>
    </row>
    <row r="33" spans="1:2" x14ac:dyDescent="0.25">
      <c r="A33">
        <v>10810</v>
      </c>
      <c r="B33" t="s">
        <v>1649</v>
      </c>
    </row>
    <row r="34" spans="1:2" x14ac:dyDescent="0.25">
      <c r="A34">
        <v>10811</v>
      </c>
      <c r="B34" t="s">
        <v>1650</v>
      </c>
    </row>
    <row r="35" spans="1:2" x14ac:dyDescent="0.25">
      <c r="A35">
        <v>10812</v>
      </c>
      <c r="B35" t="s">
        <v>1651</v>
      </c>
    </row>
    <row r="36" spans="1:2" x14ac:dyDescent="0.25">
      <c r="A36">
        <v>10815</v>
      </c>
      <c r="B36" t="s">
        <v>1652</v>
      </c>
    </row>
    <row r="37" spans="1:2" x14ac:dyDescent="0.25">
      <c r="A37">
        <v>10816</v>
      </c>
      <c r="B37" t="s">
        <v>1653</v>
      </c>
    </row>
    <row r="38" spans="1:2" x14ac:dyDescent="0.25">
      <c r="A38">
        <v>10820</v>
      </c>
      <c r="B38" t="s">
        <v>1655</v>
      </c>
    </row>
    <row r="39" spans="1:2" x14ac:dyDescent="0.25">
      <c r="A39">
        <v>10825</v>
      </c>
      <c r="B39" t="s">
        <v>1656</v>
      </c>
    </row>
    <row r="40" spans="1:2" x14ac:dyDescent="0.25">
      <c r="A40">
        <v>10835</v>
      </c>
      <c r="B40" t="s">
        <v>1654</v>
      </c>
    </row>
    <row r="41" spans="1:2" x14ac:dyDescent="0.25">
      <c r="A41">
        <v>10840</v>
      </c>
      <c r="B41" t="s">
        <v>1399</v>
      </c>
    </row>
    <row r="42" spans="1:2" x14ac:dyDescent="0.25">
      <c r="A42">
        <v>10845</v>
      </c>
      <c r="B42" t="s">
        <v>116</v>
      </c>
    </row>
    <row r="43" spans="1:2" x14ac:dyDescent="0.25">
      <c r="A43">
        <v>10850</v>
      </c>
      <c r="B43" t="s">
        <v>1657</v>
      </c>
    </row>
    <row r="44" spans="1:2" x14ac:dyDescent="0.25">
      <c r="A44">
        <v>11114</v>
      </c>
      <c r="B44" t="s">
        <v>1658</v>
      </c>
    </row>
    <row r="45" spans="1:2" x14ac:dyDescent="0.25">
      <c r="A45">
        <v>11116</v>
      </c>
      <c r="B45" t="s">
        <v>1659</v>
      </c>
    </row>
    <row r="46" spans="1:2" x14ac:dyDescent="0.25">
      <c r="A46">
        <v>11117</v>
      </c>
      <c r="B46" t="s">
        <v>1660</v>
      </c>
    </row>
    <row r="47" spans="1:2" x14ac:dyDescent="0.25">
      <c r="A47">
        <v>11190</v>
      </c>
      <c r="B47" t="s">
        <v>1661</v>
      </c>
    </row>
    <row r="48" spans="1:2" x14ac:dyDescent="0.25">
      <c r="A48">
        <v>11195</v>
      </c>
      <c r="B48" t="s">
        <v>1662</v>
      </c>
    </row>
    <row r="49" spans="1:2" x14ac:dyDescent="0.25">
      <c r="A49">
        <v>11199</v>
      </c>
      <c r="B49" t="s">
        <v>1663</v>
      </c>
    </row>
    <row r="50" spans="1:2" x14ac:dyDescent="0.25">
      <c r="A50">
        <v>11301</v>
      </c>
      <c r="B50" t="s">
        <v>1664</v>
      </c>
    </row>
    <row r="51" spans="1:2" x14ac:dyDescent="0.25">
      <c r="A51">
        <v>11302</v>
      </c>
      <c r="B51" t="s">
        <v>1665</v>
      </c>
    </row>
    <row r="52" spans="1:2" x14ac:dyDescent="0.25">
      <c r="A52">
        <v>11303</v>
      </c>
      <c r="B52" t="s">
        <v>1666</v>
      </c>
    </row>
    <row r="53" spans="1:2" x14ac:dyDescent="0.25">
      <c r="A53">
        <v>11305</v>
      </c>
      <c r="B53" t="s">
        <v>1667</v>
      </c>
    </row>
    <row r="54" spans="1:2" x14ac:dyDescent="0.25">
      <c r="A54">
        <v>11351</v>
      </c>
      <c r="B54" t="s">
        <v>1668</v>
      </c>
    </row>
    <row r="55" spans="1:2" x14ac:dyDescent="0.25">
      <c r="A55">
        <v>11352</v>
      </c>
      <c r="B55" t="s">
        <v>1669</v>
      </c>
    </row>
    <row r="56" spans="1:2" x14ac:dyDescent="0.25">
      <c r="A56">
        <v>11353</v>
      </c>
      <c r="B56" t="s">
        <v>1670</v>
      </c>
    </row>
    <row r="57" spans="1:2" x14ac:dyDescent="0.25">
      <c r="A57">
        <v>11354</v>
      </c>
      <c r="B57" t="s">
        <v>1671</v>
      </c>
    </row>
    <row r="58" spans="1:2" x14ac:dyDescent="0.25">
      <c r="A58">
        <v>11355</v>
      </c>
      <c r="B58" t="s">
        <v>1672</v>
      </c>
    </row>
    <row r="59" spans="1:2" x14ac:dyDescent="0.25">
      <c r="A59">
        <v>11356</v>
      </c>
      <c r="B59" t="s">
        <v>1673</v>
      </c>
    </row>
    <row r="60" spans="1:2" x14ac:dyDescent="0.25">
      <c r="A60">
        <v>11357</v>
      </c>
      <c r="B60" t="s">
        <v>1674</v>
      </c>
    </row>
    <row r="61" spans="1:2" x14ac:dyDescent="0.25">
      <c r="A61">
        <v>11359</v>
      </c>
      <c r="B61" t="s">
        <v>1675</v>
      </c>
    </row>
    <row r="62" spans="1:2" x14ac:dyDescent="0.25">
      <c r="A62">
        <v>11365</v>
      </c>
      <c r="B62" t="s">
        <v>1676</v>
      </c>
    </row>
    <row r="63" spans="1:2" x14ac:dyDescent="0.25">
      <c r="A63">
        <v>11511</v>
      </c>
      <c r="B63" t="s">
        <v>1677</v>
      </c>
    </row>
    <row r="64" spans="1:2" x14ac:dyDescent="0.25">
      <c r="A64">
        <v>11539</v>
      </c>
      <c r="B64" t="s">
        <v>1678</v>
      </c>
    </row>
    <row r="65" spans="1:2" x14ac:dyDescent="0.25">
      <c r="A65">
        <v>11549</v>
      </c>
      <c r="B65" t="s">
        <v>1679</v>
      </c>
    </row>
    <row r="66" spans="1:2" x14ac:dyDescent="0.25">
      <c r="A66">
        <v>11652</v>
      </c>
      <c r="B66" t="s">
        <v>1680</v>
      </c>
    </row>
    <row r="67" spans="1:2" x14ac:dyDescent="0.25">
      <c r="A67">
        <v>11880</v>
      </c>
      <c r="B67" t="s">
        <v>1681</v>
      </c>
    </row>
    <row r="68" spans="1:2" x14ac:dyDescent="0.25">
      <c r="A68">
        <v>11891</v>
      </c>
      <c r="B68" t="s">
        <v>1682</v>
      </c>
    </row>
    <row r="69" spans="1:2" x14ac:dyDescent="0.25">
      <c r="A69">
        <v>11894</v>
      </c>
      <c r="B69" t="s">
        <v>1683</v>
      </c>
    </row>
    <row r="70" spans="1:2" x14ac:dyDescent="0.25">
      <c r="A70">
        <v>11895</v>
      </c>
      <c r="B70" t="s">
        <v>1684</v>
      </c>
    </row>
    <row r="71" spans="1:2" x14ac:dyDescent="0.25">
      <c r="A71">
        <v>11899</v>
      </c>
      <c r="B71" t="s">
        <v>1685</v>
      </c>
    </row>
    <row r="72" spans="1:2" x14ac:dyDescent="0.25">
      <c r="A72">
        <v>11901</v>
      </c>
      <c r="B72" t="s">
        <v>1686</v>
      </c>
    </row>
    <row r="73" spans="1:2" x14ac:dyDescent="0.25">
      <c r="A73">
        <v>12004</v>
      </c>
      <c r="B73" t="s">
        <v>117</v>
      </c>
    </row>
    <row r="74" spans="1:2" x14ac:dyDescent="0.25">
      <c r="A74">
        <v>12005</v>
      </c>
      <c r="B74" t="s">
        <v>1997</v>
      </c>
    </row>
    <row r="75" spans="1:2" x14ac:dyDescent="0.25">
      <c r="A75">
        <v>12008</v>
      </c>
      <c r="B75" t="s">
        <v>1998</v>
      </c>
    </row>
    <row r="76" spans="1:2" x14ac:dyDescent="0.25">
      <c r="A76">
        <v>12013</v>
      </c>
      <c r="B76" t="s">
        <v>118</v>
      </c>
    </row>
    <row r="77" spans="1:2" x14ac:dyDescent="0.25">
      <c r="A77">
        <v>12016</v>
      </c>
      <c r="B77" t="s">
        <v>119</v>
      </c>
    </row>
    <row r="78" spans="1:2" x14ac:dyDescent="0.25">
      <c r="A78">
        <v>12017</v>
      </c>
      <c r="B78" t="s">
        <v>120</v>
      </c>
    </row>
    <row r="79" spans="1:2" x14ac:dyDescent="0.25">
      <c r="A79">
        <v>12018</v>
      </c>
      <c r="B79" t="s">
        <v>121</v>
      </c>
    </row>
    <row r="80" spans="1:2" x14ac:dyDescent="0.25">
      <c r="A80">
        <v>12019</v>
      </c>
      <c r="B80" t="s">
        <v>122</v>
      </c>
    </row>
    <row r="81" spans="1:2" x14ac:dyDescent="0.25">
      <c r="A81">
        <v>12021</v>
      </c>
      <c r="B81" t="s">
        <v>123</v>
      </c>
    </row>
    <row r="82" spans="1:2" x14ac:dyDescent="0.25">
      <c r="A82">
        <v>12022</v>
      </c>
      <c r="B82" t="s">
        <v>124</v>
      </c>
    </row>
    <row r="83" spans="1:2" x14ac:dyDescent="0.25">
      <c r="A83">
        <v>12027</v>
      </c>
      <c r="B83" t="s">
        <v>125</v>
      </c>
    </row>
    <row r="84" spans="1:2" x14ac:dyDescent="0.25">
      <c r="A84">
        <v>12028</v>
      </c>
      <c r="B84" t="s">
        <v>126</v>
      </c>
    </row>
    <row r="85" spans="1:2" x14ac:dyDescent="0.25">
      <c r="A85">
        <v>12411</v>
      </c>
      <c r="B85" t="s">
        <v>1687</v>
      </c>
    </row>
    <row r="86" spans="1:2" x14ac:dyDescent="0.25">
      <c r="A86">
        <v>12421</v>
      </c>
      <c r="B86" t="s">
        <v>1688</v>
      </c>
    </row>
    <row r="87" spans="1:2" x14ac:dyDescent="0.25">
      <c r="A87">
        <v>12425</v>
      </c>
      <c r="B87" t="s">
        <v>1689</v>
      </c>
    </row>
    <row r="88" spans="1:2" x14ac:dyDescent="0.25">
      <c r="A88">
        <v>12431</v>
      </c>
      <c r="B88" t="s">
        <v>1690</v>
      </c>
    </row>
    <row r="89" spans="1:2" x14ac:dyDescent="0.25">
      <c r="A89">
        <v>12441</v>
      </c>
      <c r="B89" t="s">
        <v>1691</v>
      </c>
    </row>
    <row r="90" spans="1:2" x14ac:dyDescent="0.25">
      <c r="A90">
        <v>12442</v>
      </c>
      <c r="B90" t="s">
        <v>1692</v>
      </c>
    </row>
    <row r="91" spans="1:2" x14ac:dyDescent="0.25">
      <c r="A91">
        <v>12445</v>
      </c>
      <c r="B91" t="s">
        <v>1693</v>
      </c>
    </row>
    <row r="92" spans="1:2" x14ac:dyDescent="0.25">
      <c r="A92">
        <v>12447</v>
      </c>
      <c r="B92" t="s">
        <v>1694</v>
      </c>
    </row>
    <row r="93" spans="1:2" x14ac:dyDescent="0.25">
      <c r="A93">
        <v>12459</v>
      </c>
      <c r="B93" t="s">
        <v>1695</v>
      </c>
    </row>
    <row r="94" spans="1:2" x14ac:dyDescent="0.25">
      <c r="A94">
        <v>12460</v>
      </c>
      <c r="B94" t="s">
        <v>1696</v>
      </c>
    </row>
    <row r="95" spans="1:2" x14ac:dyDescent="0.25">
      <c r="A95">
        <v>12469</v>
      </c>
      <c r="B95" t="s">
        <v>1697</v>
      </c>
    </row>
    <row r="96" spans="1:2" x14ac:dyDescent="0.25">
      <c r="A96">
        <v>12485</v>
      </c>
      <c r="B96" t="s">
        <v>1698</v>
      </c>
    </row>
    <row r="97" spans="1:2" x14ac:dyDescent="0.25">
      <c r="A97">
        <v>12486</v>
      </c>
      <c r="B97" t="s">
        <v>1699</v>
      </c>
    </row>
    <row r="98" spans="1:2" x14ac:dyDescent="0.25">
      <c r="A98">
        <v>12491</v>
      </c>
      <c r="B98" t="s">
        <v>1700</v>
      </c>
    </row>
    <row r="99" spans="1:2" x14ac:dyDescent="0.25">
      <c r="A99">
        <v>12492</v>
      </c>
      <c r="B99" t="s">
        <v>1701</v>
      </c>
    </row>
    <row r="100" spans="1:2" x14ac:dyDescent="0.25">
      <c r="A100">
        <v>12493</v>
      </c>
      <c r="B100" t="s">
        <v>1702</v>
      </c>
    </row>
    <row r="101" spans="1:2" x14ac:dyDescent="0.25">
      <c r="A101">
        <v>12516</v>
      </c>
      <c r="B101" t="s">
        <v>1703</v>
      </c>
    </row>
    <row r="102" spans="1:2" x14ac:dyDescent="0.25">
      <c r="A102">
        <v>12517</v>
      </c>
      <c r="B102" t="s">
        <v>1704</v>
      </c>
    </row>
    <row r="103" spans="1:2" x14ac:dyDescent="0.25">
      <c r="A103">
        <v>12887</v>
      </c>
      <c r="B103" t="s">
        <v>1705</v>
      </c>
    </row>
    <row r="104" spans="1:2" x14ac:dyDescent="0.25">
      <c r="A104">
        <v>12888</v>
      </c>
      <c r="B104" t="s">
        <v>1706</v>
      </c>
    </row>
    <row r="105" spans="1:2" x14ac:dyDescent="0.25">
      <c r="A105">
        <v>12891</v>
      </c>
      <c r="B105" t="s">
        <v>1707</v>
      </c>
    </row>
    <row r="106" spans="1:2" x14ac:dyDescent="0.25">
      <c r="A106">
        <v>12893</v>
      </c>
      <c r="B106" t="s">
        <v>1708</v>
      </c>
    </row>
    <row r="107" spans="1:2" x14ac:dyDescent="0.25">
      <c r="A107">
        <v>12894</v>
      </c>
      <c r="B107" t="s">
        <v>1709</v>
      </c>
    </row>
    <row r="108" spans="1:2" x14ac:dyDescent="0.25">
      <c r="A108">
        <v>12895</v>
      </c>
      <c r="B108" t="s">
        <v>1710</v>
      </c>
    </row>
    <row r="109" spans="1:2" x14ac:dyDescent="0.25">
      <c r="A109">
        <v>12900</v>
      </c>
      <c r="B109" t="s">
        <v>1711</v>
      </c>
    </row>
    <row r="110" spans="1:2" x14ac:dyDescent="0.25">
      <c r="A110">
        <v>12901</v>
      </c>
      <c r="B110" t="s">
        <v>1712</v>
      </c>
    </row>
    <row r="111" spans="1:2" x14ac:dyDescent="0.25">
      <c r="A111">
        <v>12902</v>
      </c>
      <c r="B111" t="s">
        <v>1713</v>
      </c>
    </row>
    <row r="112" spans="1:2" x14ac:dyDescent="0.25">
      <c r="A112">
        <v>12903</v>
      </c>
      <c r="B112" t="s">
        <v>1714</v>
      </c>
    </row>
    <row r="113" spans="1:2" x14ac:dyDescent="0.25">
      <c r="A113">
        <v>12904</v>
      </c>
      <c r="B113" t="s">
        <v>1715</v>
      </c>
    </row>
    <row r="114" spans="1:2" x14ac:dyDescent="0.25">
      <c r="A114">
        <v>12905</v>
      </c>
      <c r="B114" t="s">
        <v>1716</v>
      </c>
    </row>
    <row r="115" spans="1:2" x14ac:dyDescent="0.25">
      <c r="A115">
        <v>12906</v>
      </c>
      <c r="B115" t="s">
        <v>1717</v>
      </c>
    </row>
    <row r="116" spans="1:2" x14ac:dyDescent="0.25">
      <c r="A116">
        <v>12907</v>
      </c>
      <c r="B116" t="s">
        <v>1718</v>
      </c>
    </row>
    <row r="117" spans="1:2" x14ac:dyDescent="0.25">
      <c r="A117">
        <v>12908</v>
      </c>
      <c r="B117" t="s">
        <v>1719</v>
      </c>
    </row>
    <row r="118" spans="1:2" x14ac:dyDescent="0.25">
      <c r="A118">
        <v>12909</v>
      </c>
      <c r="B118" t="s">
        <v>1720</v>
      </c>
    </row>
    <row r="119" spans="1:2" x14ac:dyDescent="0.25">
      <c r="A119">
        <v>12910</v>
      </c>
      <c r="B119" t="s">
        <v>1721</v>
      </c>
    </row>
    <row r="120" spans="1:2" x14ac:dyDescent="0.25">
      <c r="A120">
        <v>12911</v>
      </c>
      <c r="B120" t="s">
        <v>1722</v>
      </c>
    </row>
    <row r="121" spans="1:2" x14ac:dyDescent="0.25">
      <c r="A121">
        <v>12912</v>
      </c>
      <c r="B121" t="s">
        <v>1723</v>
      </c>
    </row>
    <row r="122" spans="1:2" x14ac:dyDescent="0.25">
      <c r="A122">
        <v>12913</v>
      </c>
      <c r="B122" t="s">
        <v>1724</v>
      </c>
    </row>
    <row r="123" spans="1:2" x14ac:dyDescent="0.25">
      <c r="A123">
        <v>12914</v>
      </c>
      <c r="B123" t="s">
        <v>1725</v>
      </c>
    </row>
    <row r="124" spans="1:2" x14ac:dyDescent="0.25">
      <c r="A124">
        <v>12915</v>
      </c>
      <c r="B124" t="s">
        <v>1726</v>
      </c>
    </row>
    <row r="125" spans="1:2" x14ac:dyDescent="0.25">
      <c r="A125">
        <v>12916</v>
      </c>
      <c r="B125" t="s">
        <v>1727</v>
      </c>
    </row>
    <row r="126" spans="1:2" x14ac:dyDescent="0.25">
      <c r="A126">
        <v>12917</v>
      </c>
      <c r="B126" t="s">
        <v>1728</v>
      </c>
    </row>
    <row r="127" spans="1:2" x14ac:dyDescent="0.25">
      <c r="A127">
        <v>12918</v>
      </c>
      <c r="B127" t="s">
        <v>1729</v>
      </c>
    </row>
    <row r="128" spans="1:2" x14ac:dyDescent="0.25">
      <c r="A128">
        <v>12919</v>
      </c>
      <c r="B128" t="s">
        <v>1730</v>
      </c>
    </row>
    <row r="129" spans="1:2" x14ac:dyDescent="0.25">
      <c r="A129">
        <v>12920</v>
      </c>
      <c r="B129" t="s">
        <v>1731</v>
      </c>
    </row>
    <row r="130" spans="1:2" x14ac:dyDescent="0.25">
      <c r="A130">
        <v>12921</v>
      </c>
      <c r="B130" t="s">
        <v>1732</v>
      </c>
    </row>
    <row r="131" spans="1:2" x14ac:dyDescent="0.25">
      <c r="A131">
        <v>12922</v>
      </c>
      <c r="B131" t="s">
        <v>1733</v>
      </c>
    </row>
    <row r="132" spans="1:2" x14ac:dyDescent="0.25">
      <c r="A132">
        <v>12924</v>
      </c>
      <c r="B132" t="s">
        <v>1734</v>
      </c>
    </row>
    <row r="133" spans="1:2" x14ac:dyDescent="0.25">
      <c r="A133">
        <v>12925</v>
      </c>
      <c r="B133" t="s">
        <v>1735</v>
      </c>
    </row>
    <row r="134" spans="1:2" x14ac:dyDescent="0.25">
      <c r="A134">
        <v>12926</v>
      </c>
      <c r="B134" t="s">
        <v>1736</v>
      </c>
    </row>
    <row r="135" spans="1:2" x14ac:dyDescent="0.25">
      <c r="A135">
        <v>12950</v>
      </c>
      <c r="B135" t="s">
        <v>1737</v>
      </c>
    </row>
    <row r="136" spans="1:2" x14ac:dyDescent="0.25">
      <c r="A136">
        <v>12951</v>
      </c>
      <c r="B136" t="s">
        <v>1738</v>
      </c>
    </row>
    <row r="137" spans="1:2" x14ac:dyDescent="0.25">
      <c r="A137">
        <v>12952</v>
      </c>
      <c r="B137" t="s">
        <v>1739</v>
      </c>
    </row>
    <row r="138" spans="1:2" x14ac:dyDescent="0.25">
      <c r="A138">
        <v>12953</v>
      </c>
      <c r="B138" t="s">
        <v>1740</v>
      </c>
    </row>
    <row r="139" spans="1:2" x14ac:dyDescent="0.25">
      <c r="A139">
        <v>12954</v>
      </c>
      <c r="B139" t="s">
        <v>1741</v>
      </c>
    </row>
    <row r="140" spans="1:2" x14ac:dyDescent="0.25">
      <c r="A140">
        <v>12955</v>
      </c>
      <c r="B140" t="s">
        <v>1742</v>
      </c>
    </row>
    <row r="141" spans="1:2" x14ac:dyDescent="0.25">
      <c r="A141">
        <v>12956</v>
      </c>
      <c r="B141" t="s">
        <v>1743</v>
      </c>
    </row>
    <row r="142" spans="1:2" x14ac:dyDescent="0.25">
      <c r="A142">
        <v>12957</v>
      </c>
      <c r="B142" t="s">
        <v>1744</v>
      </c>
    </row>
    <row r="143" spans="1:2" x14ac:dyDescent="0.25">
      <c r="A143">
        <v>12958</v>
      </c>
      <c r="B143" t="s">
        <v>1745</v>
      </c>
    </row>
    <row r="144" spans="1:2" x14ac:dyDescent="0.25">
      <c r="A144">
        <v>12959</v>
      </c>
      <c r="B144" t="s">
        <v>1746</v>
      </c>
    </row>
    <row r="145" spans="1:2" x14ac:dyDescent="0.25">
      <c r="A145">
        <v>12960</v>
      </c>
      <c r="B145" t="s">
        <v>1747</v>
      </c>
    </row>
    <row r="146" spans="1:2" x14ac:dyDescent="0.25">
      <c r="A146">
        <v>12961</v>
      </c>
      <c r="B146" t="s">
        <v>1748</v>
      </c>
    </row>
    <row r="147" spans="1:2" x14ac:dyDescent="0.25">
      <c r="A147">
        <v>12962</v>
      </c>
      <c r="B147" t="s">
        <v>1749</v>
      </c>
    </row>
    <row r="148" spans="1:2" x14ac:dyDescent="0.25">
      <c r="A148">
        <v>12969</v>
      </c>
      <c r="B148" t="s">
        <v>1750</v>
      </c>
    </row>
    <row r="149" spans="1:2" x14ac:dyDescent="0.25">
      <c r="A149">
        <v>12970</v>
      </c>
      <c r="B149" t="s">
        <v>1751</v>
      </c>
    </row>
    <row r="150" spans="1:2" x14ac:dyDescent="0.25">
      <c r="A150">
        <v>12971</v>
      </c>
      <c r="B150" t="s">
        <v>1752</v>
      </c>
    </row>
    <row r="151" spans="1:2" x14ac:dyDescent="0.25">
      <c r="A151">
        <v>12972</v>
      </c>
      <c r="B151" t="s">
        <v>1753</v>
      </c>
    </row>
    <row r="152" spans="1:2" x14ac:dyDescent="0.25">
      <c r="A152">
        <v>12973</v>
      </c>
      <c r="B152" t="s">
        <v>1754</v>
      </c>
    </row>
    <row r="153" spans="1:2" x14ac:dyDescent="0.25">
      <c r="A153">
        <v>12974</v>
      </c>
      <c r="B153" t="s">
        <v>1755</v>
      </c>
    </row>
    <row r="154" spans="1:2" x14ac:dyDescent="0.25">
      <c r="A154">
        <v>12975</v>
      </c>
      <c r="B154" t="s">
        <v>1756</v>
      </c>
    </row>
    <row r="155" spans="1:2" x14ac:dyDescent="0.25">
      <c r="A155">
        <v>12976</v>
      </c>
      <c r="B155" t="s">
        <v>1757</v>
      </c>
    </row>
    <row r="156" spans="1:2" x14ac:dyDescent="0.25">
      <c r="A156">
        <v>12977</v>
      </c>
      <c r="B156" t="s">
        <v>1758</v>
      </c>
    </row>
    <row r="157" spans="1:2" x14ac:dyDescent="0.25">
      <c r="A157">
        <v>12978</v>
      </c>
      <c r="B157" t="s">
        <v>1759</v>
      </c>
    </row>
    <row r="158" spans="1:2" x14ac:dyDescent="0.25">
      <c r="A158">
        <v>12979</v>
      </c>
      <c r="B158" t="s">
        <v>1760</v>
      </c>
    </row>
    <row r="159" spans="1:2" x14ac:dyDescent="0.25">
      <c r="A159">
        <v>12980</v>
      </c>
      <c r="B159" t="s">
        <v>1761</v>
      </c>
    </row>
    <row r="160" spans="1:2" x14ac:dyDescent="0.25">
      <c r="A160">
        <v>12981</v>
      </c>
      <c r="B160" t="s">
        <v>1762</v>
      </c>
    </row>
    <row r="161" spans="1:2" x14ac:dyDescent="0.25">
      <c r="A161">
        <v>12982</v>
      </c>
      <c r="B161" t="s">
        <v>1763</v>
      </c>
    </row>
    <row r="162" spans="1:2" x14ac:dyDescent="0.25">
      <c r="A162">
        <v>12983</v>
      </c>
      <c r="B162" t="s">
        <v>1764</v>
      </c>
    </row>
    <row r="163" spans="1:2" x14ac:dyDescent="0.25">
      <c r="A163">
        <v>12984</v>
      </c>
      <c r="B163" t="s">
        <v>1765</v>
      </c>
    </row>
    <row r="164" spans="1:2" x14ac:dyDescent="0.25">
      <c r="A164">
        <v>12985</v>
      </c>
      <c r="B164" t="s">
        <v>1766</v>
      </c>
    </row>
    <row r="165" spans="1:2" x14ac:dyDescent="0.25">
      <c r="A165">
        <v>12986</v>
      </c>
      <c r="B165" t="s">
        <v>1767</v>
      </c>
    </row>
    <row r="166" spans="1:2" x14ac:dyDescent="0.25">
      <c r="A166">
        <v>12990</v>
      </c>
      <c r="B166" t="s">
        <v>1768</v>
      </c>
    </row>
    <row r="167" spans="1:2" x14ac:dyDescent="0.25">
      <c r="A167">
        <v>12991</v>
      </c>
      <c r="B167" t="s">
        <v>1769</v>
      </c>
    </row>
    <row r="168" spans="1:2" x14ac:dyDescent="0.25">
      <c r="A168">
        <v>12992</v>
      </c>
      <c r="B168" t="s">
        <v>1770</v>
      </c>
    </row>
    <row r="169" spans="1:2" x14ac:dyDescent="0.25">
      <c r="A169">
        <v>13001</v>
      </c>
      <c r="B169" t="s">
        <v>127</v>
      </c>
    </row>
    <row r="170" spans="1:2" x14ac:dyDescent="0.25">
      <c r="A170">
        <v>13017</v>
      </c>
      <c r="B170" t="s">
        <v>128</v>
      </c>
    </row>
    <row r="171" spans="1:2" x14ac:dyDescent="0.25">
      <c r="A171">
        <v>13018</v>
      </c>
      <c r="B171" t="s">
        <v>129</v>
      </c>
    </row>
    <row r="172" spans="1:2" x14ac:dyDescent="0.25">
      <c r="A172">
        <v>13019</v>
      </c>
      <c r="B172" t="s">
        <v>130</v>
      </c>
    </row>
    <row r="173" spans="1:2" x14ac:dyDescent="0.25">
      <c r="A173">
        <v>13022</v>
      </c>
      <c r="B173" t="s">
        <v>131</v>
      </c>
    </row>
    <row r="174" spans="1:2" x14ac:dyDescent="0.25">
      <c r="A174">
        <v>13024</v>
      </c>
      <c r="B174" t="s">
        <v>1400</v>
      </c>
    </row>
    <row r="175" spans="1:2" x14ac:dyDescent="0.25">
      <c r="A175">
        <v>13025</v>
      </c>
      <c r="B175" t="s">
        <v>132</v>
      </c>
    </row>
    <row r="176" spans="1:2" x14ac:dyDescent="0.25">
      <c r="A176">
        <v>13026</v>
      </c>
      <c r="B176" t="s">
        <v>1401</v>
      </c>
    </row>
    <row r="177" spans="1:2" x14ac:dyDescent="0.25">
      <c r="A177">
        <v>13028</v>
      </c>
      <c r="B177" t="s">
        <v>1402</v>
      </c>
    </row>
    <row r="178" spans="1:2" x14ac:dyDescent="0.25">
      <c r="A178">
        <v>13034</v>
      </c>
      <c r="B178" t="s">
        <v>134</v>
      </c>
    </row>
    <row r="179" spans="1:2" x14ac:dyDescent="0.25">
      <c r="A179">
        <v>13035</v>
      </c>
      <c r="B179" t="s">
        <v>135</v>
      </c>
    </row>
    <row r="180" spans="1:2" x14ac:dyDescent="0.25">
      <c r="A180">
        <v>13039</v>
      </c>
      <c r="B180" t="s">
        <v>136</v>
      </c>
    </row>
    <row r="181" spans="1:2" x14ac:dyDescent="0.25">
      <c r="A181">
        <v>13040</v>
      </c>
      <c r="B181" t="s">
        <v>137</v>
      </c>
    </row>
    <row r="182" spans="1:2" x14ac:dyDescent="0.25">
      <c r="A182">
        <v>13041</v>
      </c>
      <c r="B182" t="s">
        <v>138</v>
      </c>
    </row>
    <row r="183" spans="1:2" x14ac:dyDescent="0.25">
      <c r="A183">
        <v>13042</v>
      </c>
      <c r="B183" t="s">
        <v>1403</v>
      </c>
    </row>
    <row r="184" spans="1:2" x14ac:dyDescent="0.25">
      <c r="A184">
        <v>13044</v>
      </c>
      <c r="B184" t="s">
        <v>1771</v>
      </c>
    </row>
    <row r="185" spans="1:2" x14ac:dyDescent="0.25">
      <c r="A185">
        <v>13045</v>
      </c>
      <c r="B185" t="s">
        <v>139</v>
      </c>
    </row>
    <row r="186" spans="1:2" x14ac:dyDescent="0.25">
      <c r="A186">
        <v>13047</v>
      </c>
      <c r="B186" t="s">
        <v>140</v>
      </c>
    </row>
    <row r="187" spans="1:2" x14ac:dyDescent="0.25">
      <c r="A187">
        <v>13049</v>
      </c>
      <c r="B187" t="s">
        <v>141</v>
      </c>
    </row>
    <row r="188" spans="1:2" x14ac:dyDescent="0.25">
      <c r="A188">
        <v>13058</v>
      </c>
      <c r="B188" t="s">
        <v>142</v>
      </c>
    </row>
    <row r="189" spans="1:2" x14ac:dyDescent="0.25">
      <c r="A189">
        <v>13062</v>
      </c>
      <c r="B189" t="s">
        <v>143</v>
      </c>
    </row>
    <row r="190" spans="1:2" x14ac:dyDescent="0.25">
      <c r="A190">
        <v>13063</v>
      </c>
      <c r="B190" t="s">
        <v>144</v>
      </c>
    </row>
    <row r="191" spans="1:2" x14ac:dyDescent="0.25">
      <c r="A191">
        <v>13066</v>
      </c>
      <c r="B191" t="s">
        <v>145</v>
      </c>
    </row>
    <row r="192" spans="1:2" x14ac:dyDescent="0.25">
      <c r="A192">
        <v>13070</v>
      </c>
      <c r="B192" t="s">
        <v>1404</v>
      </c>
    </row>
    <row r="193" spans="1:2" x14ac:dyDescent="0.25">
      <c r="A193">
        <v>13075</v>
      </c>
      <c r="B193" t="s">
        <v>146</v>
      </c>
    </row>
    <row r="194" spans="1:2" x14ac:dyDescent="0.25">
      <c r="A194">
        <v>13076</v>
      </c>
      <c r="B194" t="s">
        <v>1405</v>
      </c>
    </row>
    <row r="195" spans="1:2" x14ac:dyDescent="0.25">
      <c r="A195">
        <v>13077</v>
      </c>
      <c r="B195" t="s">
        <v>147</v>
      </c>
    </row>
    <row r="196" spans="1:2" x14ac:dyDescent="0.25">
      <c r="A196">
        <v>13078</v>
      </c>
      <c r="B196" t="s">
        <v>1406</v>
      </c>
    </row>
    <row r="197" spans="1:2" x14ac:dyDescent="0.25">
      <c r="A197">
        <v>13082</v>
      </c>
      <c r="B197" t="s">
        <v>149</v>
      </c>
    </row>
    <row r="198" spans="1:2" x14ac:dyDescent="0.25">
      <c r="A198">
        <v>13083</v>
      </c>
      <c r="B198" t="s">
        <v>150</v>
      </c>
    </row>
    <row r="199" spans="1:2" x14ac:dyDescent="0.25">
      <c r="A199">
        <v>13084</v>
      </c>
      <c r="B199" t="s">
        <v>151</v>
      </c>
    </row>
    <row r="200" spans="1:2" x14ac:dyDescent="0.25">
      <c r="A200">
        <v>13087</v>
      </c>
      <c r="B200" t="s">
        <v>152</v>
      </c>
    </row>
    <row r="201" spans="1:2" x14ac:dyDescent="0.25">
      <c r="A201">
        <v>13088</v>
      </c>
      <c r="B201" t="s">
        <v>153</v>
      </c>
    </row>
    <row r="202" spans="1:2" x14ac:dyDescent="0.25">
      <c r="A202">
        <v>13089</v>
      </c>
      <c r="B202" t="s">
        <v>154</v>
      </c>
    </row>
    <row r="203" spans="1:2" x14ac:dyDescent="0.25">
      <c r="A203">
        <v>13090</v>
      </c>
      <c r="B203" t="s">
        <v>155</v>
      </c>
    </row>
    <row r="204" spans="1:2" x14ac:dyDescent="0.25">
      <c r="A204">
        <v>13093</v>
      </c>
      <c r="B204" t="s">
        <v>156</v>
      </c>
    </row>
    <row r="205" spans="1:2" x14ac:dyDescent="0.25">
      <c r="A205">
        <v>13094</v>
      </c>
      <c r="B205" t="s">
        <v>157</v>
      </c>
    </row>
    <row r="206" spans="1:2" x14ac:dyDescent="0.25">
      <c r="A206">
        <v>13095</v>
      </c>
      <c r="B206" t="s">
        <v>158</v>
      </c>
    </row>
    <row r="207" spans="1:2" x14ac:dyDescent="0.25">
      <c r="A207">
        <v>13096</v>
      </c>
      <c r="B207" t="s">
        <v>159</v>
      </c>
    </row>
    <row r="208" spans="1:2" x14ac:dyDescent="0.25">
      <c r="A208">
        <v>13097</v>
      </c>
      <c r="B208" t="s">
        <v>160</v>
      </c>
    </row>
    <row r="209" spans="1:2" x14ac:dyDescent="0.25">
      <c r="A209">
        <v>13099</v>
      </c>
      <c r="B209" t="s">
        <v>1407</v>
      </c>
    </row>
    <row r="210" spans="1:2" x14ac:dyDescent="0.25">
      <c r="A210">
        <v>13100</v>
      </c>
      <c r="B210" t="s">
        <v>161</v>
      </c>
    </row>
    <row r="211" spans="1:2" x14ac:dyDescent="0.25">
      <c r="A211">
        <v>13104</v>
      </c>
      <c r="B211" t="s">
        <v>162</v>
      </c>
    </row>
    <row r="212" spans="1:2" x14ac:dyDescent="0.25">
      <c r="A212">
        <v>13106</v>
      </c>
      <c r="B212" t="s">
        <v>164</v>
      </c>
    </row>
    <row r="213" spans="1:2" x14ac:dyDescent="0.25">
      <c r="A213">
        <v>13110</v>
      </c>
      <c r="B213" t="s">
        <v>1408</v>
      </c>
    </row>
    <row r="214" spans="1:2" x14ac:dyDescent="0.25">
      <c r="A214">
        <v>13112</v>
      </c>
      <c r="B214" t="s">
        <v>1409</v>
      </c>
    </row>
    <row r="215" spans="1:2" x14ac:dyDescent="0.25">
      <c r="A215">
        <v>13113</v>
      </c>
      <c r="B215" t="s">
        <v>1410</v>
      </c>
    </row>
    <row r="216" spans="1:2" x14ac:dyDescent="0.25">
      <c r="A216">
        <v>13114</v>
      </c>
      <c r="B216" t="s">
        <v>1411</v>
      </c>
    </row>
    <row r="217" spans="1:2" x14ac:dyDescent="0.25">
      <c r="A217">
        <v>13119</v>
      </c>
      <c r="B217" t="s">
        <v>1412</v>
      </c>
    </row>
    <row r="218" spans="1:2" x14ac:dyDescent="0.25">
      <c r="A218">
        <v>13120</v>
      </c>
      <c r="B218" t="s">
        <v>1413</v>
      </c>
    </row>
    <row r="219" spans="1:2" x14ac:dyDescent="0.25">
      <c r="A219">
        <v>13121</v>
      </c>
      <c r="B219" t="s">
        <v>166</v>
      </c>
    </row>
    <row r="220" spans="1:2" x14ac:dyDescent="0.25">
      <c r="A220">
        <v>13122</v>
      </c>
      <c r="B220" t="s">
        <v>167</v>
      </c>
    </row>
    <row r="221" spans="1:2" x14ac:dyDescent="0.25">
      <c r="A221">
        <v>13123</v>
      </c>
      <c r="B221" t="s">
        <v>168</v>
      </c>
    </row>
    <row r="222" spans="1:2" x14ac:dyDescent="0.25">
      <c r="A222">
        <v>13125</v>
      </c>
      <c r="B222" t="s">
        <v>1414</v>
      </c>
    </row>
    <row r="223" spans="1:2" x14ac:dyDescent="0.25">
      <c r="A223">
        <v>13127</v>
      </c>
      <c r="B223" t="s">
        <v>1415</v>
      </c>
    </row>
    <row r="224" spans="1:2" x14ac:dyDescent="0.25">
      <c r="A224">
        <v>13132</v>
      </c>
      <c r="B224" t="s">
        <v>1416</v>
      </c>
    </row>
    <row r="225" spans="1:2" x14ac:dyDescent="0.25">
      <c r="A225">
        <v>13134</v>
      </c>
      <c r="B225" t="s">
        <v>1417</v>
      </c>
    </row>
    <row r="226" spans="1:2" x14ac:dyDescent="0.25">
      <c r="A226">
        <v>13135</v>
      </c>
      <c r="B226" t="s">
        <v>1772</v>
      </c>
    </row>
    <row r="227" spans="1:2" x14ac:dyDescent="0.25">
      <c r="A227">
        <v>13137</v>
      </c>
      <c r="B227" t="s">
        <v>1418</v>
      </c>
    </row>
    <row r="228" spans="1:2" x14ac:dyDescent="0.25">
      <c r="A228">
        <v>13139</v>
      </c>
      <c r="B228" t="s">
        <v>170</v>
      </c>
    </row>
    <row r="229" spans="1:2" x14ac:dyDescent="0.25">
      <c r="A229">
        <v>13140</v>
      </c>
      <c r="B229" t="s">
        <v>1419</v>
      </c>
    </row>
    <row r="230" spans="1:2" x14ac:dyDescent="0.25">
      <c r="A230">
        <v>13141</v>
      </c>
      <c r="B230" t="s">
        <v>1420</v>
      </c>
    </row>
    <row r="231" spans="1:2" x14ac:dyDescent="0.25">
      <c r="A231">
        <v>13144</v>
      </c>
      <c r="B231" t="s">
        <v>172</v>
      </c>
    </row>
    <row r="232" spans="1:2" x14ac:dyDescent="0.25">
      <c r="A232">
        <v>13145</v>
      </c>
      <c r="B232" t="s">
        <v>173</v>
      </c>
    </row>
    <row r="233" spans="1:2" x14ac:dyDescent="0.25">
      <c r="A233">
        <v>13147</v>
      </c>
      <c r="B233" t="s">
        <v>175</v>
      </c>
    </row>
    <row r="234" spans="1:2" x14ac:dyDescent="0.25">
      <c r="A234">
        <v>13148</v>
      </c>
      <c r="B234" t="s">
        <v>2112</v>
      </c>
    </row>
    <row r="235" spans="1:2" x14ac:dyDescent="0.25">
      <c r="A235">
        <v>13149</v>
      </c>
      <c r="B235" t="s">
        <v>176</v>
      </c>
    </row>
    <row r="236" spans="1:2" x14ac:dyDescent="0.25">
      <c r="A236">
        <v>13150</v>
      </c>
      <c r="B236" t="s">
        <v>1421</v>
      </c>
    </row>
    <row r="237" spans="1:2" x14ac:dyDescent="0.25">
      <c r="A237">
        <v>13155</v>
      </c>
      <c r="B237" t="s">
        <v>1422</v>
      </c>
    </row>
    <row r="238" spans="1:2" x14ac:dyDescent="0.25">
      <c r="A238">
        <v>13156</v>
      </c>
      <c r="B238" t="s">
        <v>1423</v>
      </c>
    </row>
    <row r="239" spans="1:2" x14ac:dyDescent="0.25">
      <c r="A239">
        <v>13159</v>
      </c>
      <c r="B239" t="s">
        <v>1773</v>
      </c>
    </row>
    <row r="240" spans="1:2" x14ac:dyDescent="0.25">
      <c r="A240">
        <v>13161</v>
      </c>
      <c r="B240" t="s">
        <v>177</v>
      </c>
    </row>
    <row r="241" spans="1:2" x14ac:dyDescent="0.25">
      <c r="A241">
        <v>13165</v>
      </c>
      <c r="B241" t="s">
        <v>178</v>
      </c>
    </row>
    <row r="242" spans="1:2" x14ac:dyDescent="0.25">
      <c r="A242">
        <v>13168</v>
      </c>
      <c r="B242" t="s">
        <v>179</v>
      </c>
    </row>
    <row r="243" spans="1:2" x14ac:dyDescent="0.25">
      <c r="A243">
        <v>13169</v>
      </c>
      <c r="B243" t="s">
        <v>180</v>
      </c>
    </row>
    <row r="244" spans="1:2" x14ac:dyDescent="0.25">
      <c r="A244">
        <v>13170</v>
      </c>
      <c r="B244" t="s">
        <v>181</v>
      </c>
    </row>
    <row r="245" spans="1:2" x14ac:dyDescent="0.25">
      <c r="A245">
        <v>13171</v>
      </c>
      <c r="B245" t="s">
        <v>1424</v>
      </c>
    </row>
    <row r="246" spans="1:2" x14ac:dyDescent="0.25">
      <c r="A246">
        <v>13174</v>
      </c>
      <c r="B246" t="s">
        <v>182</v>
      </c>
    </row>
    <row r="247" spans="1:2" x14ac:dyDescent="0.25">
      <c r="A247">
        <v>13175</v>
      </c>
      <c r="B247" t="s">
        <v>1774</v>
      </c>
    </row>
    <row r="248" spans="1:2" x14ac:dyDescent="0.25">
      <c r="A248">
        <v>13177</v>
      </c>
      <c r="B248" t="s">
        <v>183</v>
      </c>
    </row>
    <row r="249" spans="1:2" x14ac:dyDescent="0.25">
      <c r="A249">
        <v>13178</v>
      </c>
      <c r="B249" t="s">
        <v>184</v>
      </c>
    </row>
    <row r="250" spans="1:2" x14ac:dyDescent="0.25">
      <c r="A250">
        <v>13179</v>
      </c>
      <c r="B250" t="s">
        <v>185</v>
      </c>
    </row>
    <row r="251" spans="1:2" x14ac:dyDescent="0.25">
      <c r="A251">
        <v>13180</v>
      </c>
      <c r="B251" t="s">
        <v>186</v>
      </c>
    </row>
    <row r="252" spans="1:2" x14ac:dyDescent="0.25">
      <c r="A252">
        <v>13181</v>
      </c>
      <c r="B252" t="s">
        <v>1775</v>
      </c>
    </row>
    <row r="253" spans="1:2" x14ac:dyDescent="0.25">
      <c r="A253">
        <v>13182</v>
      </c>
      <c r="B253" t="s">
        <v>187</v>
      </c>
    </row>
    <row r="254" spans="1:2" x14ac:dyDescent="0.25">
      <c r="A254">
        <v>13183</v>
      </c>
      <c r="B254" t="s">
        <v>188</v>
      </c>
    </row>
    <row r="255" spans="1:2" x14ac:dyDescent="0.25">
      <c r="A255">
        <v>13184</v>
      </c>
      <c r="B255" t="s">
        <v>189</v>
      </c>
    </row>
    <row r="256" spans="1:2" x14ac:dyDescent="0.25">
      <c r="A256">
        <v>13189</v>
      </c>
      <c r="B256" t="s">
        <v>193</v>
      </c>
    </row>
    <row r="257" spans="1:2" x14ac:dyDescent="0.25">
      <c r="A257">
        <v>13190</v>
      </c>
      <c r="B257" t="s">
        <v>194</v>
      </c>
    </row>
    <row r="258" spans="1:2" x14ac:dyDescent="0.25">
      <c r="A258">
        <v>13191</v>
      </c>
      <c r="B258" t="s">
        <v>195</v>
      </c>
    </row>
    <row r="259" spans="1:2" x14ac:dyDescent="0.25">
      <c r="A259">
        <v>13192</v>
      </c>
      <c r="B259" t="s">
        <v>196</v>
      </c>
    </row>
    <row r="260" spans="1:2" x14ac:dyDescent="0.25">
      <c r="A260">
        <v>13195</v>
      </c>
      <c r="B260" t="s">
        <v>199</v>
      </c>
    </row>
    <row r="261" spans="1:2" x14ac:dyDescent="0.25">
      <c r="A261">
        <v>13196</v>
      </c>
      <c r="B261" t="s">
        <v>200</v>
      </c>
    </row>
    <row r="262" spans="1:2" x14ac:dyDescent="0.25">
      <c r="A262">
        <v>13198</v>
      </c>
      <c r="B262" t="s">
        <v>1617</v>
      </c>
    </row>
    <row r="263" spans="1:2" x14ac:dyDescent="0.25">
      <c r="A263">
        <v>13200</v>
      </c>
      <c r="B263" t="s">
        <v>201</v>
      </c>
    </row>
    <row r="264" spans="1:2" x14ac:dyDescent="0.25">
      <c r="A264">
        <v>13201</v>
      </c>
      <c r="B264" t="s">
        <v>202</v>
      </c>
    </row>
    <row r="265" spans="1:2" x14ac:dyDescent="0.25">
      <c r="A265">
        <v>13202</v>
      </c>
      <c r="B265" t="s">
        <v>203</v>
      </c>
    </row>
    <row r="266" spans="1:2" x14ac:dyDescent="0.25">
      <c r="A266">
        <v>13206</v>
      </c>
      <c r="B266" t="s">
        <v>1425</v>
      </c>
    </row>
    <row r="267" spans="1:2" x14ac:dyDescent="0.25">
      <c r="A267">
        <v>13207</v>
      </c>
      <c r="B267" t="s">
        <v>1426</v>
      </c>
    </row>
    <row r="268" spans="1:2" x14ac:dyDescent="0.25">
      <c r="A268">
        <v>13208</v>
      </c>
      <c r="B268" t="s">
        <v>2113</v>
      </c>
    </row>
    <row r="269" spans="1:2" x14ac:dyDescent="0.25">
      <c r="A269">
        <v>13211</v>
      </c>
      <c r="B269" t="s">
        <v>209</v>
      </c>
    </row>
    <row r="270" spans="1:2" x14ac:dyDescent="0.25">
      <c r="A270">
        <v>13213</v>
      </c>
      <c r="B270" t="s">
        <v>210</v>
      </c>
    </row>
    <row r="271" spans="1:2" x14ac:dyDescent="0.25">
      <c r="A271">
        <v>13214</v>
      </c>
      <c r="B271" t="s">
        <v>211</v>
      </c>
    </row>
    <row r="272" spans="1:2" x14ac:dyDescent="0.25">
      <c r="A272">
        <v>13215</v>
      </c>
      <c r="B272" t="s">
        <v>212</v>
      </c>
    </row>
    <row r="273" spans="1:2" x14ac:dyDescent="0.25">
      <c r="A273">
        <v>13216</v>
      </c>
      <c r="B273" t="s">
        <v>213</v>
      </c>
    </row>
    <row r="274" spans="1:2" x14ac:dyDescent="0.25">
      <c r="A274">
        <v>13217</v>
      </c>
      <c r="B274" t="s">
        <v>214</v>
      </c>
    </row>
    <row r="275" spans="1:2" x14ac:dyDescent="0.25">
      <c r="A275">
        <v>13220</v>
      </c>
      <c r="B275" t="s">
        <v>215</v>
      </c>
    </row>
    <row r="276" spans="1:2" x14ac:dyDescent="0.25">
      <c r="A276">
        <v>13222</v>
      </c>
      <c r="B276" t="s">
        <v>1427</v>
      </c>
    </row>
    <row r="277" spans="1:2" x14ac:dyDescent="0.25">
      <c r="A277">
        <v>13223</v>
      </c>
      <c r="B277" t="s">
        <v>216</v>
      </c>
    </row>
    <row r="278" spans="1:2" x14ac:dyDescent="0.25">
      <c r="A278">
        <v>13228</v>
      </c>
      <c r="B278" t="s">
        <v>1776</v>
      </c>
    </row>
    <row r="279" spans="1:2" x14ac:dyDescent="0.25">
      <c r="A279">
        <v>13229</v>
      </c>
      <c r="B279" t="s">
        <v>217</v>
      </c>
    </row>
    <row r="280" spans="1:2" x14ac:dyDescent="0.25">
      <c r="A280">
        <v>13231</v>
      </c>
      <c r="B280" t="s">
        <v>1777</v>
      </c>
    </row>
    <row r="281" spans="1:2" x14ac:dyDescent="0.25">
      <c r="A281">
        <v>13232</v>
      </c>
      <c r="B281" t="s">
        <v>1778</v>
      </c>
    </row>
    <row r="282" spans="1:2" x14ac:dyDescent="0.25">
      <c r="A282">
        <v>13233</v>
      </c>
      <c r="B282" t="s">
        <v>1779</v>
      </c>
    </row>
    <row r="283" spans="1:2" x14ac:dyDescent="0.25">
      <c r="A283">
        <v>13234</v>
      </c>
      <c r="B283" t="s">
        <v>1780</v>
      </c>
    </row>
    <row r="284" spans="1:2" x14ac:dyDescent="0.25">
      <c r="A284">
        <v>13235</v>
      </c>
      <c r="B284" t="s">
        <v>1618</v>
      </c>
    </row>
    <row r="285" spans="1:2" x14ac:dyDescent="0.25">
      <c r="A285">
        <v>13237</v>
      </c>
      <c r="B285" t="s">
        <v>219</v>
      </c>
    </row>
    <row r="286" spans="1:2" x14ac:dyDescent="0.25">
      <c r="A286">
        <v>13239</v>
      </c>
      <c r="B286" t="s">
        <v>221</v>
      </c>
    </row>
    <row r="287" spans="1:2" x14ac:dyDescent="0.25">
      <c r="A287">
        <v>13242</v>
      </c>
      <c r="B287" t="s">
        <v>142</v>
      </c>
    </row>
    <row r="288" spans="1:2" x14ac:dyDescent="0.25">
      <c r="A288">
        <v>13243</v>
      </c>
      <c r="B288" t="s">
        <v>224</v>
      </c>
    </row>
    <row r="289" spans="1:2" x14ac:dyDescent="0.25">
      <c r="A289">
        <v>13249</v>
      </c>
      <c r="B289" t="s">
        <v>227</v>
      </c>
    </row>
    <row r="290" spans="1:2" x14ac:dyDescent="0.25">
      <c r="A290">
        <v>13250</v>
      </c>
      <c r="B290" t="s">
        <v>228</v>
      </c>
    </row>
    <row r="291" spans="1:2" x14ac:dyDescent="0.25">
      <c r="A291">
        <v>13251</v>
      </c>
      <c r="B291" t="s">
        <v>229</v>
      </c>
    </row>
    <row r="292" spans="1:2" x14ac:dyDescent="0.25">
      <c r="A292">
        <v>13253</v>
      </c>
      <c r="B292" t="s">
        <v>231</v>
      </c>
    </row>
    <row r="293" spans="1:2" x14ac:dyDescent="0.25">
      <c r="A293">
        <v>13256</v>
      </c>
      <c r="B293" t="s">
        <v>234</v>
      </c>
    </row>
    <row r="294" spans="1:2" x14ac:dyDescent="0.25">
      <c r="A294">
        <v>13260</v>
      </c>
      <c r="B294" t="s">
        <v>238</v>
      </c>
    </row>
    <row r="295" spans="1:2" x14ac:dyDescent="0.25">
      <c r="A295">
        <v>13261</v>
      </c>
      <c r="B295" t="s">
        <v>239</v>
      </c>
    </row>
    <row r="296" spans="1:2" x14ac:dyDescent="0.25">
      <c r="A296">
        <v>13262</v>
      </c>
      <c r="B296" t="s">
        <v>1781</v>
      </c>
    </row>
    <row r="297" spans="1:2" x14ac:dyDescent="0.25">
      <c r="A297">
        <v>13267</v>
      </c>
      <c r="B297" t="s">
        <v>1782</v>
      </c>
    </row>
    <row r="298" spans="1:2" x14ac:dyDescent="0.25">
      <c r="A298">
        <v>13270</v>
      </c>
      <c r="B298" t="s">
        <v>1783</v>
      </c>
    </row>
    <row r="299" spans="1:2" x14ac:dyDescent="0.25">
      <c r="A299">
        <v>13272</v>
      </c>
      <c r="B299" t="s">
        <v>152</v>
      </c>
    </row>
    <row r="300" spans="1:2" x14ac:dyDescent="0.25">
      <c r="A300">
        <v>13273</v>
      </c>
      <c r="B300" t="s">
        <v>240</v>
      </c>
    </row>
    <row r="301" spans="1:2" x14ac:dyDescent="0.25">
      <c r="A301">
        <v>13276</v>
      </c>
      <c r="B301" t="s">
        <v>242</v>
      </c>
    </row>
    <row r="302" spans="1:2" x14ac:dyDescent="0.25">
      <c r="A302">
        <v>13277</v>
      </c>
      <c r="B302" t="s">
        <v>243</v>
      </c>
    </row>
    <row r="303" spans="1:2" x14ac:dyDescent="0.25">
      <c r="A303">
        <v>13278</v>
      </c>
      <c r="B303" t="s">
        <v>1784</v>
      </c>
    </row>
    <row r="304" spans="1:2" x14ac:dyDescent="0.25">
      <c r="A304">
        <v>13279</v>
      </c>
      <c r="B304" t="s">
        <v>1428</v>
      </c>
    </row>
    <row r="305" spans="1:2" x14ac:dyDescent="0.25">
      <c r="A305">
        <v>13280</v>
      </c>
      <c r="B305" t="s">
        <v>244</v>
      </c>
    </row>
    <row r="306" spans="1:2" x14ac:dyDescent="0.25">
      <c r="A306">
        <v>13281</v>
      </c>
      <c r="B306" t="s">
        <v>245</v>
      </c>
    </row>
    <row r="307" spans="1:2" x14ac:dyDescent="0.25">
      <c r="A307">
        <v>13284</v>
      </c>
      <c r="B307" t="s">
        <v>247</v>
      </c>
    </row>
    <row r="308" spans="1:2" x14ac:dyDescent="0.25">
      <c r="A308">
        <v>13285</v>
      </c>
      <c r="B308" t="s">
        <v>1785</v>
      </c>
    </row>
    <row r="309" spans="1:2" x14ac:dyDescent="0.25">
      <c r="A309">
        <v>13286</v>
      </c>
      <c r="B309" t="s">
        <v>1999</v>
      </c>
    </row>
    <row r="310" spans="1:2" x14ac:dyDescent="0.25">
      <c r="A310">
        <v>13287</v>
      </c>
      <c r="B310" t="s">
        <v>1786</v>
      </c>
    </row>
    <row r="311" spans="1:2" x14ac:dyDescent="0.25">
      <c r="A311">
        <v>13288</v>
      </c>
      <c r="B311" t="s">
        <v>248</v>
      </c>
    </row>
    <row r="312" spans="1:2" x14ac:dyDescent="0.25">
      <c r="A312">
        <v>13289</v>
      </c>
      <c r="B312" t="s">
        <v>249</v>
      </c>
    </row>
    <row r="313" spans="1:2" x14ac:dyDescent="0.25">
      <c r="A313">
        <v>13291</v>
      </c>
      <c r="B313" t="s">
        <v>1787</v>
      </c>
    </row>
    <row r="314" spans="1:2" x14ac:dyDescent="0.25">
      <c r="A314">
        <v>13298</v>
      </c>
      <c r="B314" t="s">
        <v>250</v>
      </c>
    </row>
    <row r="315" spans="1:2" x14ac:dyDescent="0.25">
      <c r="A315">
        <v>13299</v>
      </c>
      <c r="B315" t="s">
        <v>251</v>
      </c>
    </row>
    <row r="316" spans="1:2" x14ac:dyDescent="0.25">
      <c r="A316">
        <v>13302</v>
      </c>
      <c r="B316" t="s">
        <v>253</v>
      </c>
    </row>
    <row r="317" spans="1:2" x14ac:dyDescent="0.25">
      <c r="A317">
        <v>13304</v>
      </c>
      <c r="B317" t="s">
        <v>255</v>
      </c>
    </row>
    <row r="318" spans="1:2" x14ac:dyDescent="0.25">
      <c r="A318">
        <v>13305</v>
      </c>
      <c r="B318" t="s">
        <v>256</v>
      </c>
    </row>
    <row r="319" spans="1:2" x14ac:dyDescent="0.25">
      <c r="A319">
        <v>13306</v>
      </c>
      <c r="B319" t="s">
        <v>2114</v>
      </c>
    </row>
    <row r="320" spans="1:2" x14ac:dyDescent="0.25">
      <c r="A320">
        <v>13307</v>
      </c>
      <c r="B320" t="s">
        <v>257</v>
      </c>
    </row>
    <row r="321" spans="1:2" x14ac:dyDescent="0.25">
      <c r="A321">
        <v>13308</v>
      </c>
      <c r="B321" t="s">
        <v>258</v>
      </c>
    </row>
    <row r="322" spans="1:2" x14ac:dyDescent="0.25">
      <c r="A322">
        <v>13309</v>
      </c>
      <c r="B322" t="s">
        <v>1619</v>
      </c>
    </row>
    <row r="323" spans="1:2" x14ac:dyDescent="0.25">
      <c r="A323">
        <v>13310</v>
      </c>
      <c r="B323" t="s">
        <v>2000</v>
      </c>
    </row>
    <row r="324" spans="1:2" x14ac:dyDescent="0.25">
      <c r="A324">
        <v>13313</v>
      </c>
      <c r="B324" t="s">
        <v>1429</v>
      </c>
    </row>
    <row r="325" spans="1:2" x14ac:dyDescent="0.25">
      <c r="A325">
        <v>13314</v>
      </c>
      <c r="B325" t="s">
        <v>259</v>
      </c>
    </row>
    <row r="326" spans="1:2" x14ac:dyDescent="0.25">
      <c r="A326">
        <v>13315</v>
      </c>
      <c r="B326" t="s">
        <v>1430</v>
      </c>
    </row>
    <row r="327" spans="1:2" x14ac:dyDescent="0.25">
      <c r="A327">
        <v>13316</v>
      </c>
      <c r="B327" t="s">
        <v>260</v>
      </c>
    </row>
    <row r="328" spans="1:2" x14ac:dyDescent="0.25">
      <c r="A328">
        <v>13317</v>
      </c>
      <c r="B328" t="s">
        <v>261</v>
      </c>
    </row>
    <row r="329" spans="1:2" x14ac:dyDescent="0.25">
      <c r="A329">
        <v>13318</v>
      </c>
      <c r="B329" t="s">
        <v>1431</v>
      </c>
    </row>
    <row r="330" spans="1:2" x14ac:dyDescent="0.25">
      <c r="A330">
        <v>13319</v>
      </c>
      <c r="B330" t="s">
        <v>1788</v>
      </c>
    </row>
    <row r="331" spans="1:2" x14ac:dyDescent="0.25">
      <c r="A331">
        <v>13320</v>
      </c>
      <c r="B331" t="s">
        <v>262</v>
      </c>
    </row>
    <row r="332" spans="1:2" x14ac:dyDescent="0.25">
      <c r="A332">
        <v>13321</v>
      </c>
      <c r="B332" t="s">
        <v>263</v>
      </c>
    </row>
    <row r="333" spans="1:2" x14ac:dyDescent="0.25">
      <c r="A333">
        <v>13323</v>
      </c>
      <c r="B333" t="s">
        <v>1789</v>
      </c>
    </row>
    <row r="334" spans="1:2" x14ac:dyDescent="0.25">
      <c r="A334">
        <v>13331</v>
      </c>
      <c r="B334" t="s">
        <v>264</v>
      </c>
    </row>
    <row r="335" spans="1:2" x14ac:dyDescent="0.25">
      <c r="A335">
        <v>13338</v>
      </c>
      <c r="B335" t="s">
        <v>267</v>
      </c>
    </row>
    <row r="336" spans="1:2" x14ac:dyDescent="0.25">
      <c r="A336">
        <v>13340</v>
      </c>
      <c r="B336" t="s">
        <v>1432</v>
      </c>
    </row>
    <row r="337" spans="1:2" x14ac:dyDescent="0.25">
      <c r="A337">
        <v>13346</v>
      </c>
      <c r="B337" t="s">
        <v>271</v>
      </c>
    </row>
    <row r="338" spans="1:2" x14ac:dyDescent="0.25">
      <c r="A338">
        <v>13347</v>
      </c>
      <c r="B338" t="s">
        <v>1433</v>
      </c>
    </row>
    <row r="339" spans="1:2" x14ac:dyDescent="0.25">
      <c r="A339">
        <v>13350</v>
      </c>
      <c r="B339" t="s">
        <v>1620</v>
      </c>
    </row>
    <row r="340" spans="1:2" x14ac:dyDescent="0.25">
      <c r="A340">
        <v>13351</v>
      </c>
      <c r="B340" t="s">
        <v>1621</v>
      </c>
    </row>
    <row r="341" spans="1:2" x14ac:dyDescent="0.25">
      <c r="A341">
        <v>13352</v>
      </c>
      <c r="B341" t="s">
        <v>272</v>
      </c>
    </row>
    <row r="342" spans="1:2" x14ac:dyDescent="0.25">
      <c r="A342">
        <v>13353</v>
      </c>
      <c r="B342" t="s">
        <v>273</v>
      </c>
    </row>
    <row r="343" spans="1:2" x14ac:dyDescent="0.25">
      <c r="A343">
        <v>13354</v>
      </c>
      <c r="B343" t="s">
        <v>1434</v>
      </c>
    </row>
    <row r="344" spans="1:2" x14ac:dyDescent="0.25">
      <c r="A344">
        <v>13356</v>
      </c>
      <c r="B344" t="s">
        <v>274</v>
      </c>
    </row>
    <row r="345" spans="1:2" x14ac:dyDescent="0.25">
      <c r="A345">
        <v>13357</v>
      </c>
      <c r="B345" t="s">
        <v>275</v>
      </c>
    </row>
    <row r="346" spans="1:2" x14ac:dyDescent="0.25">
      <c r="A346">
        <v>13363</v>
      </c>
      <c r="B346" t="s">
        <v>276</v>
      </c>
    </row>
    <row r="347" spans="1:2" x14ac:dyDescent="0.25">
      <c r="A347">
        <v>13364</v>
      </c>
      <c r="B347" t="s">
        <v>1790</v>
      </c>
    </row>
    <row r="348" spans="1:2" x14ac:dyDescent="0.25">
      <c r="A348">
        <v>13365</v>
      </c>
      <c r="B348" t="s">
        <v>1791</v>
      </c>
    </row>
    <row r="349" spans="1:2" x14ac:dyDescent="0.25">
      <c r="A349">
        <v>13366</v>
      </c>
      <c r="B349" t="s">
        <v>277</v>
      </c>
    </row>
    <row r="350" spans="1:2" x14ac:dyDescent="0.25">
      <c r="A350">
        <v>13367</v>
      </c>
      <c r="B350" t="s">
        <v>278</v>
      </c>
    </row>
    <row r="351" spans="1:2" x14ac:dyDescent="0.25">
      <c r="A351">
        <v>13368</v>
      </c>
      <c r="B351" t="s">
        <v>279</v>
      </c>
    </row>
    <row r="352" spans="1:2" x14ac:dyDescent="0.25">
      <c r="A352">
        <v>13369</v>
      </c>
      <c r="B352" t="s">
        <v>280</v>
      </c>
    </row>
    <row r="353" spans="1:2" x14ac:dyDescent="0.25">
      <c r="A353">
        <v>13371</v>
      </c>
      <c r="B353" t="s">
        <v>281</v>
      </c>
    </row>
    <row r="354" spans="1:2" x14ac:dyDescent="0.25">
      <c r="A354">
        <v>13372</v>
      </c>
      <c r="B354" t="s">
        <v>282</v>
      </c>
    </row>
    <row r="355" spans="1:2" x14ac:dyDescent="0.25">
      <c r="A355">
        <v>13373</v>
      </c>
      <c r="B355" t="s">
        <v>855</v>
      </c>
    </row>
    <row r="356" spans="1:2" x14ac:dyDescent="0.25">
      <c r="A356">
        <v>13374</v>
      </c>
      <c r="B356" t="s">
        <v>382</v>
      </c>
    </row>
    <row r="357" spans="1:2" x14ac:dyDescent="0.25">
      <c r="A357">
        <v>13375</v>
      </c>
      <c r="B357" t="s">
        <v>283</v>
      </c>
    </row>
    <row r="358" spans="1:2" x14ac:dyDescent="0.25">
      <c r="A358">
        <v>13376</v>
      </c>
      <c r="B358" t="s">
        <v>284</v>
      </c>
    </row>
    <row r="359" spans="1:2" x14ac:dyDescent="0.25">
      <c r="A359">
        <v>13377</v>
      </c>
      <c r="B359" t="s">
        <v>285</v>
      </c>
    </row>
    <row r="360" spans="1:2" x14ac:dyDescent="0.25">
      <c r="A360">
        <v>13379</v>
      </c>
      <c r="B360" t="s">
        <v>728</v>
      </c>
    </row>
    <row r="361" spans="1:2" x14ac:dyDescent="0.25">
      <c r="A361">
        <v>13380</v>
      </c>
      <c r="B361" t="s">
        <v>286</v>
      </c>
    </row>
    <row r="362" spans="1:2" x14ac:dyDescent="0.25">
      <c r="A362">
        <v>13382</v>
      </c>
      <c r="B362" t="s">
        <v>287</v>
      </c>
    </row>
    <row r="363" spans="1:2" x14ac:dyDescent="0.25">
      <c r="A363">
        <v>13383</v>
      </c>
      <c r="B363" t="s">
        <v>288</v>
      </c>
    </row>
    <row r="364" spans="1:2" x14ac:dyDescent="0.25">
      <c r="A364">
        <v>13385</v>
      </c>
      <c r="B364" t="s">
        <v>226</v>
      </c>
    </row>
    <row r="365" spans="1:2" x14ac:dyDescent="0.25">
      <c r="A365">
        <v>13386</v>
      </c>
      <c r="B365" t="s">
        <v>289</v>
      </c>
    </row>
    <row r="366" spans="1:2" x14ac:dyDescent="0.25">
      <c r="A366">
        <v>13389</v>
      </c>
      <c r="B366" t="s">
        <v>1575</v>
      </c>
    </row>
    <row r="367" spans="1:2" x14ac:dyDescent="0.25">
      <c r="A367">
        <v>13390</v>
      </c>
      <c r="B367" t="s">
        <v>290</v>
      </c>
    </row>
    <row r="368" spans="1:2" x14ac:dyDescent="0.25">
      <c r="A368">
        <v>13391</v>
      </c>
      <c r="B368" t="s">
        <v>291</v>
      </c>
    </row>
    <row r="369" spans="1:2" x14ac:dyDescent="0.25">
      <c r="A369">
        <v>13392</v>
      </c>
      <c r="B369" t="s">
        <v>292</v>
      </c>
    </row>
    <row r="370" spans="1:2" x14ac:dyDescent="0.25">
      <c r="A370">
        <v>13393</v>
      </c>
      <c r="B370" t="s">
        <v>293</v>
      </c>
    </row>
    <row r="371" spans="1:2" x14ac:dyDescent="0.25">
      <c r="A371">
        <v>13394</v>
      </c>
      <c r="B371" t="s">
        <v>294</v>
      </c>
    </row>
    <row r="372" spans="1:2" x14ac:dyDescent="0.25">
      <c r="A372">
        <v>13395</v>
      </c>
      <c r="B372" t="s">
        <v>295</v>
      </c>
    </row>
    <row r="373" spans="1:2" x14ac:dyDescent="0.25">
      <c r="A373">
        <v>13396</v>
      </c>
      <c r="B373" t="s">
        <v>296</v>
      </c>
    </row>
    <row r="374" spans="1:2" x14ac:dyDescent="0.25">
      <c r="A374">
        <v>13397</v>
      </c>
      <c r="B374" t="s">
        <v>297</v>
      </c>
    </row>
    <row r="375" spans="1:2" x14ac:dyDescent="0.25">
      <c r="A375">
        <v>13398</v>
      </c>
      <c r="B375" t="s">
        <v>298</v>
      </c>
    </row>
    <row r="376" spans="1:2" x14ac:dyDescent="0.25">
      <c r="A376">
        <v>13399</v>
      </c>
      <c r="B376" t="s">
        <v>299</v>
      </c>
    </row>
    <row r="377" spans="1:2" x14ac:dyDescent="0.25">
      <c r="A377">
        <v>13400</v>
      </c>
      <c r="B377" t="s">
        <v>748</v>
      </c>
    </row>
    <row r="378" spans="1:2" x14ac:dyDescent="0.25">
      <c r="A378">
        <v>13401</v>
      </c>
      <c r="B378" t="s">
        <v>1792</v>
      </c>
    </row>
    <row r="379" spans="1:2" x14ac:dyDescent="0.25">
      <c r="A379">
        <v>13402</v>
      </c>
      <c r="B379" t="s">
        <v>1793</v>
      </c>
    </row>
    <row r="380" spans="1:2" x14ac:dyDescent="0.25">
      <c r="A380">
        <v>13403</v>
      </c>
      <c r="B380" t="s">
        <v>1794</v>
      </c>
    </row>
    <row r="381" spans="1:2" x14ac:dyDescent="0.25">
      <c r="A381">
        <v>13404</v>
      </c>
      <c r="B381" t="s">
        <v>1795</v>
      </c>
    </row>
    <row r="382" spans="1:2" x14ac:dyDescent="0.25">
      <c r="A382">
        <v>13405</v>
      </c>
      <c r="B382" t="s">
        <v>348</v>
      </c>
    </row>
    <row r="383" spans="1:2" x14ac:dyDescent="0.25">
      <c r="A383">
        <v>13406</v>
      </c>
      <c r="B383" t="s">
        <v>384</v>
      </c>
    </row>
    <row r="384" spans="1:2" x14ac:dyDescent="0.25">
      <c r="A384">
        <v>13407</v>
      </c>
      <c r="B384" t="s">
        <v>1435</v>
      </c>
    </row>
    <row r="385" spans="1:2" x14ac:dyDescent="0.25">
      <c r="A385">
        <v>13408</v>
      </c>
      <c r="B385" t="s">
        <v>396</v>
      </c>
    </row>
    <row r="386" spans="1:2" x14ac:dyDescent="0.25">
      <c r="A386">
        <v>13409</v>
      </c>
      <c r="B386" t="s">
        <v>398</v>
      </c>
    </row>
    <row r="387" spans="1:2" x14ac:dyDescent="0.25">
      <c r="A387">
        <v>13410</v>
      </c>
      <c r="B387" t="s">
        <v>399</v>
      </c>
    </row>
    <row r="388" spans="1:2" x14ac:dyDescent="0.25">
      <c r="A388">
        <v>13411</v>
      </c>
      <c r="B388" t="s">
        <v>424</v>
      </c>
    </row>
    <row r="389" spans="1:2" x14ac:dyDescent="0.25">
      <c r="A389">
        <v>13412</v>
      </c>
      <c r="B389" t="s">
        <v>148</v>
      </c>
    </row>
    <row r="390" spans="1:2" x14ac:dyDescent="0.25">
      <c r="A390">
        <v>13413</v>
      </c>
      <c r="B390" t="s">
        <v>190</v>
      </c>
    </row>
    <row r="391" spans="1:2" x14ac:dyDescent="0.25">
      <c r="A391">
        <v>13414</v>
      </c>
      <c r="B391" t="s">
        <v>190</v>
      </c>
    </row>
    <row r="392" spans="1:2" x14ac:dyDescent="0.25">
      <c r="A392">
        <v>13415</v>
      </c>
      <c r="B392" t="s">
        <v>190</v>
      </c>
    </row>
    <row r="393" spans="1:2" x14ac:dyDescent="0.25">
      <c r="A393">
        <v>13416</v>
      </c>
      <c r="B393" t="s">
        <v>190</v>
      </c>
    </row>
    <row r="394" spans="1:2" x14ac:dyDescent="0.25">
      <c r="A394">
        <v>13417</v>
      </c>
      <c r="B394" t="s">
        <v>191</v>
      </c>
    </row>
    <row r="395" spans="1:2" x14ac:dyDescent="0.25">
      <c r="A395">
        <v>13419</v>
      </c>
      <c r="B395" t="s">
        <v>191</v>
      </c>
    </row>
    <row r="396" spans="1:2" x14ac:dyDescent="0.25">
      <c r="A396">
        <v>13420</v>
      </c>
      <c r="B396" t="s">
        <v>230</v>
      </c>
    </row>
    <row r="397" spans="1:2" x14ac:dyDescent="0.25">
      <c r="A397">
        <v>13421</v>
      </c>
      <c r="B397" t="s">
        <v>269</v>
      </c>
    </row>
    <row r="398" spans="1:2" x14ac:dyDescent="0.25">
      <c r="A398">
        <v>13422</v>
      </c>
      <c r="B398" t="s">
        <v>270</v>
      </c>
    </row>
    <row r="399" spans="1:2" x14ac:dyDescent="0.25">
      <c r="A399">
        <v>13423</v>
      </c>
      <c r="B399" t="s">
        <v>509</v>
      </c>
    </row>
    <row r="400" spans="1:2" x14ac:dyDescent="0.25">
      <c r="A400">
        <v>13424</v>
      </c>
      <c r="B400" t="s">
        <v>1436</v>
      </c>
    </row>
    <row r="401" spans="1:2" x14ac:dyDescent="0.25">
      <c r="A401">
        <v>13425</v>
      </c>
      <c r="B401" t="s">
        <v>1436</v>
      </c>
    </row>
    <row r="402" spans="1:2" x14ac:dyDescent="0.25">
      <c r="A402">
        <v>13426</v>
      </c>
      <c r="B402" t="s">
        <v>1436</v>
      </c>
    </row>
    <row r="403" spans="1:2" x14ac:dyDescent="0.25">
      <c r="A403">
        <v>13427</v>
      </c>
      <c r="B403" t="s">
        <v>1437</v>
      </c>
    </row>
    <row r="404" spans="1:2" x14ac:dyDescent="0.25">
      <c r="A404">
        <v>13428</v>
      </c>
      <c r="B404" t="s">
        <v>639</v>
      </c>
    </row>
    <row r="405" spans="1:2" x14ac:dyDescent="0.25">
      <c r="A405">
        <v>13429</v>
      </c>
      <c r="B405" t="s">
        <v>642</v>
      </c>
    </row>
    <row r="406" spans="1:2" x14ac:dyDescent="0.25">
      <c r="A406">
        <v>13430</v>
      </c>
      <c r="B406" t="s">
        <v>647</v>
      </c>
    </row>
    <row r="407" spans="1:2" x14ac:dyDescent="0.25">
      <c r="A407">
        <v>13431</v>
      </c>
      <c r="B407" t="s">
        <v>651</v>
      </c>
    </row>
    <row r="408" spans="1:2" x14ac:dyDescent="0.25">
      <c r="A408">
        <v>13432</v>
      </c>
      <c r="B408" t="s">
        <v>665</v>
      </c>
    </row>
    <row r="409" spans="1:2" x14ac:dyDescent="0.25">
      <c r="A409">
        <v>13433</v>
      </c>
      <c r="B409" t="s">
        <v>668</v>
      </c>
    </row>
    <row r="410" spans="1:2" x14ac:dyDescent="0.25">
      <c r="A410">
        <v>13434</v>
      </c>
      <c r="B410" t="s">
        <v>678</v>
      </c>
    </row>
    <row r="411" spans="1:2" x14ac:dyDescent="0.25">
      <c r="A411">
        <v>13435</v>
      </c>
      <c r="B411" t="s">
        <v>1438</v>
      </c>
    </row>
    <row r="412" spans="1:2" x14ac:dyDescent="0.25">
      <c r="A412">
        <v>13436</v>
      </c>
      <c r="B412" t="s">
        <v>726</v>
      </c>
    </row>
    <row r="413" spans="1:2" x14ac:dyDescent="0.25">
      <c r="A413">
        <v>13437</v>
      </c>
      <c r="B413" t="s">
        <v>728</v>
      </c>
    </row>
    <row r="414" spans="1:2" x14ac:dyDescent="0.25">
      <c r="A414">
        <v>13438</v>
      </c>
      <c r="B414" t="s">
        <v>732</v>
      </c>
    </row>
    <row r="415" spans="1:2" x14ac:dyDescent="0.25">
      <c r="A415">
        <v>13439</v>
      </c>
      <c r="B415" t="s">
        <v>745</v>
      </c>
    </row>
    <row r="416" spans="1:2" x14ac:dyDescent="0.25">
      <c r="A416">
        <v>13440</v>
      </c>
      <c r="B416" t="s">
        <v>764</v>
      </c>
    </row>
    <row r="417" spans="1:2" x14ac:dyDescent="0.25">
      <c r="A417">
        <v>13441</v>
      </c>
      <c r="B417" t="s">
        <v>753</v>
      </c>
    </row>
    <row r="418" spans="1:2" x14ac:dyDescent="0.25">
      <c r="A418">
        <v>13442</v>
      </c>
      <c r="B418" t="s">
        <v>834</v>
      </c>
    </row>
    <row r="419" spans="1:2" x14ac:dyDescent="0.25">
      <c r="A419">
        <v>13443</v>
      </c>
      <c r="B419" t="s">
        <v>836</v>
      </c>
    </row>
    <row r="420" spans="1:2" x14ac:dyDescent="0.25">
      <c r="A420">
        <v>13444</v>
      </c>
      <c r="B420" t="s">
        <v>837</v>
      </c>
    </row>
    <row r="421" spans="1:2" x14ac:dyDescent="0.25">
      <c r="A421">
        <v>13445</v>
      </c>
      <c r="B421" t="s">
        <v>838</v>
      </c>
    </row>
    <row r="422" spans="1:2" x14ac:dyDescent="0.25">
      <c r="A422">
        <v>13446</v>
      </c>
      <c r="B422" t="s">
        <v>839</v>
      </c>
    </row>
    <row r="423" spans="1:2" x14ac:dyDescent="0.25">
      <c r="A423">
        <v>13447</v>
      </c>
      <c r="B423" t="s">
        <v>859</v>
      </c>
    </row>
    <row r="424" spans="1:2" x14ac:dyDescent="0.25">
      <c r="A424">
        <v>13448</v>
      </c>
      <c r="B424" t="s">
        <v>192</v>
      </c>
    </row>
    <row r="425" spans="1:2" x14ac:dyDescent="0.25">
      <c r="A425">
        <v>13449</v>
      </c>
      <c r="B425" t="s">
        <v>192</v>
      </c>
    </row>
    <row r="426" spans="1:2" x14ac:dyDescent="0.25">
      <c r="A426">
        <v>13450</v>
      </c>
      <c r="B426" t="s">
        <v>1405</v>
      </c>
    </row>
    <row r="427" spans="1:2" x14ac:dyDescent="0.25">
      <c r="A427">
        <v>13451</v>
      </c>
      <c r="B427" t="s">
        <v>1405</v>
      </c>
    </row>
    <row r="428" spans="1:2" x14ac:dyDescent="0.25">
      <c r="A428">
        <v>13452</v>
      </c>
      <c r="B428" t="s">
        <v>205</v>
      </c>
    </row>
    <row r="429" spans="1:2" x14ac:dyDescent="0.25">
      <c r="A429">
        <v>13453</v>
      </c>
      <c r="B429" t="s">
        <v>206</v>
      </c>
    </row>
    <row r="430" spans="1:2" x14ac:dyDescent="0.25">
      <c r="A430">
        <v>13454</v>
      </c>
      <c r="B430" t="s">
        <v>207</v>
      </c>
    </row>
    <row r="431" spans="1:2" x14ac:dyDescent="0.25">
      <c r="A431">
        <v>13455</v>
      </c>
      <c r="B431" t="s">
        <v>223</v>
      </c>
    </row>
    <row r="432" spans="1:2" x14ac:dyDescent="0.25">
      <c r="A432">
        <v>13456</v>
      </c>
      <c r="B432" t="s">
        <v>225</v>
      </c>
    </row>
    <row r="433" spans="1:2" x14ac:dyDescent="0.25">
      <c r="A433">
        <v>13457</v>
      </c>
      <c r="B433" t="s">
        <v>233</v>
      </c>
    </row>
    <row r="434" spans="1:2" x14ac:dyDescent="0.25">
      <c r="A434">
        <v>13458</v>
      </c>
      <c r="B434" t="s">
        <v>235</v>
      </c>
    </row>
    <row r="435" spans="1:2" x14ac:dyDescent="0.25">
      <c r="A435">
        <v>13459</v>
      </c>
      <c r="B435" t="s">
        <v>236</v>
      </c>
    </row>
    <row r="436" spans="1:2" x14ac:dyDescent="0.25">
      <c r="A436">
        <v>13460</v>
      </c>
      <c r="B436" t="s">
        <v>241</v>
      </c>
    </row>
    <row r="437" spans="1:2" x14ac:dyDescent="0.25">
      <c r="A437">
        <v>13461</v>
      </c>
      <c r="B437" t="s">
        <v>266</v>
      </c>
    </row>
    <row r="438" spans="1:2" x14ac:dyDescent="0.25">
      <c r="A438">
        <v>13462</v>
      </c>
      <c r="B438" t="s">
        <v>1439</v>
      </c>
    </row>
    <row r="439" spans="1:2" x14ac:dyDescent="0.25">
      <c r="A439">
        <v>13463</v>
      </c>
      <c r="B439" t="s">
        <v>1440</v>
      </c>
    </row>
    <row r="440" spans="1:2" x14ac:dyDescent="0.25">
      <c r="A440">
        <v>13464</v>
      </c>
      <c r="B440" t="s">
        <v>1440</v>
      </c>
    </row>
    <row r="441" spans="1:2" x14ac:dyDescent="0.25">
      <c r="A441">
        <v>13465</v>
      </c>
      <c r="B441" t="s">
        <v>523</v>
      </c>
    </row>
    <row r="442" spans="1:2" x14ac:dyDescent="0.25">
      <c r="A442">
        <v>13466</v>
      </c>
      <c r="B442" t="s">
        <v>621</v>
      </c>
    </row>
    <row r="443" spans="1:2" x14ac:dyDescent="0.25">
      <c r="A443">
        <v>13467</v>
      </c>
      <c r="B443" t="s">
        <v>623</v>
      </c>
    </row>
    <row r="444" spans="1:2" x14ac:dyDescent="0.25">
      <c r="A444">
        <v>13468</v>
      </c>
      <c r="B444" t="s">
        <v>626</v>
      </c>
    </row>
    <row r="445" spans="1:2" x14ac:dyDescent="0.25">
      <c r="A445">
        <v>13469</v>
      </c>
      <c r="B445" t="s">
        <v>609</v>
      </c>
    </row>
    <row r="446" spans="1:2" x14ac:dyDescent="0.25">
      <c r="A446">
        <v>13470</v>
      </c>
      <c r="B446" t="s">
        <v>612</v>
      </c>
    </row>
    <row r="447" spans="1:2" x14ac:dyDescent="0.25">
      <c r="A447">
        <v>13471</v>
      </c>
      <c r="B447" t="s">
        <v>691</v>
      </c>
    </row>
    <row r="448" spans="1:2" x14ac:dyDescent="0.25">
      <c r="A448">
        <v>13472</v>
      </c>
      <c r="B448" t="s">
        <v>698</v>
      </c>
    </row>
    <row r="449" spans="1:2" x14ac:dyDescent="0.25">
      <c r="A449">
        <v>13473</v>
      </c>
      <c r="B449" t="s">
        <v>1622</v>
      </c>
    </row>
    <row r="450" spans="1:2" x14ac:dyDescent="0.25">
      <c r="A450">
        <v>13474</v>
      </c>
      <c r="B450" t="s">
        <v>711</v>
      </c>
    </row>
    <row r="451" spans="1:2" x14ac:dyDescent="0.25">
      <c r="A451">
        <v>13475</v>
      </c>
      <c r="B451" t="s">
        <v>1441</v>
      </c>
    </row>
    <row r="452" spans="1:2" x14ac:dyDescent="0.25">
      <c r="A452">
        <v>13476</v>
      </c>
      <c r="B452" t="s">
        <v>746</v>
      </c>
    </row>
    <row r="453" spans="1:2" x14ac:dyDescent="0.25">
      <c r="A453">
        <v>13477</v>
      </c>
      <c r="B453" t="s">
        <v>747</v>
      </c>
    </row>
    <row r="454" spans="1:2" x14ac:dyDescent="0.25">
      <c r="A454">
        <v>13479</v>
      </c>
      <c r="B454" t="s">
        <v>754</v>
      </c>
    </row>
    <row r="455" spans="1:2" x14ac:dyDescent="0.25">
      <c r="A455">
        <v>13480</v>
      </c>
      <c r="B455" t="s">
        <v>766</v>
      </c>
    </row>
    <row r="456" spans="1:2" x14ac:dyDescent="0.25">
      <c r="A456">
        <v>13481</v>
      </c>
      <c r="B456" t="s">
        <v>1442</v>
      </c>
    </row>
    <row r="457" spans="1:2" x14ac:dyDescent="0.25">
      <c r="A457">
        <v>13482</v>
      </c>
      <c r="B457" t="s">
        <v>861</v>
      </c>
    </row>
    <row r="458" spans="1:2" x14ac:dyDescent="0.25">
      <c r="A458">
        <v>13483</v>
      </c>
      <c r="B458" t="s">
        <v>435</v>
      </c>
    </row>
    <row r="459" spans="1:2" x14ac:dyDescent="0.25">
      <c r="A459">
        <v>13484</v>
      </c>
      <c r="B459" t="s">
        <v>1405</v>
      </c>
    </row>
    <row r="460" spans="1:2" x14ac:dyDescent="0.25">
      <c r="A460">
        <v>13485</v>
      </c>
      <c r="B460" t="s">
        <v>1576</v>
      </c>
    </row>
    <row r="461" spans="1:2" x14ac:dyDescent="0.25">
      <c r="A461">
        <v>13486</v>
      </c>
      <c r="B461" t="s">
        <v>1405</v>
      </c>
    </row>
    <row r="462" spans="1:2" x14ac:dyDescent="0.25">
      <c r="A462">
        <v>13491</v>
      </c>
      <c r="B462" t="s">
        <v>180</v>
      </c>
    </row>
    <row r="463" spans="1:2" x14ac:dyDescent="0.25">
      <c r="A463">
        <v>13492</v>
      </c>
      <c r="B463" t="s">
        <v>1623</v>
      </c>
    </row>
    <row r="464" spans="1:2" x14ac:dyDescent="0.25">
      <c r="A464">
        <v>13493</v>
      </c>
      <c r="B464" t="s">
        <v>1624</v>
      </c>
    </row>
    <row r="465" spans="1:2" x14ac:dyDescent="0.25">
      <c r="A465">
        <v>13494</v>
      </c>
      <c r="B465" t="s">
        <v>1624</v>
      </c>
    </row>
    <row r="466" spans="1:2" x14ac:dyDescent="0.25">
      <c r="A466">
        <v>13495</v>
      </c>
      <c r="B466" t="s">
        <v>223</v>
      </c>
    </row>
    <row r="467" spans="1:2" x14ac:dyDescent="0.25">
      <c r="A467">
        <v>13496</v>
      </c>
      <c r="B467" t="s">
        <v>1625</v>
      </c>
    </row>
    <row r="468" spans="1:2" x14ac:dyDescent="0.25">
      <c r="A468">
        <v>13497</v>
      </c>
      <c r="B468" t="s">
        <v>1626</v>
      </c>
    </row>
    <row r="469" spans="1:2" x14ac:dyDescent="0.25">
      <c r="A469">
        <v>13498</v>
      </c>
      <c r="B469" t="s">
        <v>1627</v>
      </c>
    </row>
    <row r="470" spans="1:2" x14ac:dyDescent="0.25">
      <c r="A470">
        <v>13499</v>
      </c>
      <c r="B470" t="s">
        <v>1628</v>
      </c>
    </row>
    <row r="471" spans="1:2" x14ac:dyDescent="0.25">
      <c r="A471">
        <v>13500</v>
      </c>
      <c r="B471" t="s">
        <v>2017</v>
      </c>
    </row>
    <row r="472" spans="1:2" x14ac:dyDescent="0.25">
      <c r="A472">
        <v>13535</v>
      </c>
      <c r="B472" t="s">
        <v>300</v>
      </c>
    </row>
    <row r="473" spans="1:2" x14ac:dyDescent="0.25">
      <c r="A473">
        <v>13594</v>
      </c>
      <c r="B473" t="s">
        <v>1796</v>
      </c>
    </row>
    <row r="474" spans="1:2" x14ac:dyDescent="0.25">
      <c r="A474">
        <v>13595</v>
      </c>
      <c r="B474" t="s">
        <v>1797</v>
      </c>
    </row>
    <row r="475" spans="1:2" x14ac:dyDescent="0.25">
      <c r="A475">
        <v>13596</v>
      </c>
      <c r="B475" t="s">
        <v>1798</v>
      </c>
    </row>
    <row r="476" spans="1:2" x14ac:dyDescent="0.25">
      <c r="A476">
        <v>13599</v>
      </c>
      <c r="B476" t="s">
        <v>1799</v>
      </c>
    </row>
    <row r="477" spans="1:2" x14ac:dyDescent="0.25">
      <c r="A477">
        <v>13600</v>
      </c>
      <c r="B477" t="s">
        <v>1800</v>
      </c>
    </row>
    <row r="478" spans="1:2" x14ac:dyDescent="0.25">
      <c r="A478">
        <v>13601</v>
      </c>
      <c r="B478" t="s">
        <v>1801</v>
      </c>
    </row>
    <row r="479" spans="1:2" x14ac:dyDescent="0.25">
      <c r="A479">
        <v>13602</v>
      </c>
      <c r="B479" t="s">
        <v>1802</v>
      </c>
    </row>
    <row r="480" spans="1:2" x14ac:dyDescent="0.25">
      <c r="A480">
        <v>13603</v>
      </c>
      <c r="B480" t="s">
        <v>1803</v>
      </c>
    </row>
    <row r="481" spans="1:2" x14ac:dyDescent="0.25">
      <c r="A481">
        <v>13604</v>
      </c>
      <c r="B481" t="s">
        <v>1804</v>
      </c>
    </row>
    <row r="482" spans="1:2" x14ac:dyDescent="0.25">
      <c r="A482">
        <v>13605</v>
      </c>
      <c r="B482" t="s">
        <v>1805</v>
      </c>
    </row>
    <row r="483" spans="1:2" x14ac:dyDescent="0.25">
      <c r="A483">
        <v>13606</v>
      </c>
      <c r="B483" t="s">
        <v>1806</v>
      </c>
    </row>
    <row r="484" spans="1:2" x14ac:dyDescent="0.25">
      <c r="A484">
        <v>13607</v>
      </c>
      <c r="B484" t="s">
        <v>1807</v>
      </c>
    </row>
    <row r="485" spans="1:2" x14ac:dyDescent="0.25">
      <c r="A485">
        <v>13608</v>
      </c>
      <c r="B485" t="s">
        <v>1808</v>
      </c>
    </row>
    <row r="486" spans="1:2" x14ac:dyDescent="0.25">
      <c r="A486">
        <v>13609</v>
      </c>
      <c r="B486" t="s">
        <v>1809</v>
      </c>
    </row>
    <row r="487" spans="1:2" x14ac:dyDescent="0.25">
      <c r="A487">
        <v>13610</v>
      </c>
      <c r="B487" t="s">
        <v>1810</v>
      </c>
    </row>
    <row r="488" spans="1:2" x14ac:dyDescent="0.25">
      <c r="A488">
        <v>13611</v>
      </c>
      <c r="B488" t="s">
        <v>1811</v>
      </c>
    </row>
    <row r="489" spans="1:2" x14ac:dyDescent="0.25">
      <c r="A489">
        <v>13612</v>
      </c>
      <c r="B489" t="s">
        <v>1812</v>
      </c>
    </row>
    <row r="490" spans="1:2" x14ac:dyDescent="0.25">
      <c r="A490">
        <v>13613</v>
      </c>
      <c r="B490" t="s">
        <v>1813</v>
      </c>
    </row>
    <row r="491" spans="1:2" x14ac:dyDescent="0.25">
      <c r="A491">
        <v>13614</v>
      </c>
      <c r="B491" t="s">
        <v>1814</v>
      </c>
    </row>
    <row r="492" spans="1:2" x14ac:dyDescent="0.25">
      <c r="A492">
        <v>13615</v>
      </c>
      <c r="B492" t="s">
        <v>1815</v>
      </c>
    </row>
    <row r="493" spans="1:2" x14ac:dyDescent="0.25">
      <c r="A493">
        <v>13616</v>
      </c>
      <c r="B493" t="s">
        <v>1816</v>
      </c>
    </row>
    <row r="494" spans="1:2" x14ac:dyDescent="0.25">
      <c r="A494">
        <v>13617</v>
      </c>
      <c r="B494" t="s">
        <v>1817</v>
      </c>
    </row>
    <row r="495" spans="1:2" x14ac:dyDescent="0.25">
      <c r="A495">
        <v>13618</v>
      </c>
      <c r="B495" t="s">
        <v>1818</v>
      </c>
    </row>
    <row r="496" spans="1:2" x14ac:dyDescent="0.25">
      <c r="A496">
        <v>13619</v>
      </c>
      <c r="B496" t="s">
        <v>1819</v>
      </c>
    </row>
    <row r="497" spans="1:2" x14ac:dyDescent="0.25">
      <c r="A497">
        <v>13620</v>
      </c>
      <c r="B497" t="s">
        <v>1820</v>
      </c>
    </row>
    <row r="498" spans="1:2" x14ac:dyDescent="0.25">
      <c r="A498">
        <v>13621</v>
      </c>
      <c r="B498" t="s">
        <v>1821</v>
      </c>
    </row>
    <row r="499" spans="1:2" x14ac:dyDescent="0.25">
      <c r="A499">
        <v>13622</v>
      </c>
      <c r="B499" t="s">
        <v>1822</v>
      </c>
    </row>
    <row r="500" spans="1:2" x14ac:dyDescent="0.25">
      <c r="A500">
        <v>13623</v>
      </c>
      <c r="B500" t="s">
        <v>1823</v>
      </c>
    </row>
    <row r="501" spans="1:2" x14ac:dyDescent="0.25">
      <c r="A501">
        <v>13624</v>
      </c>
      <c r="B501" t="s">
        <v>1824</v>
      </c>
    </row>
    <row r="502" spans="1:2" x14ac:dyDescent="0.25">
      <c r="A502">
        <v>13625</v>
      </c>
      <c r="B502" t="s">
        <v>1825</v>
      </c>
    </row>
    <row r="503" spans="1:2" x14ac:dyDescent="0.25">
      <c r="A503">
        <v>13626</v>
      </c>
      <c r="B503" t="s">
        <v>1826</v>
      </c>
    </row>
    <row r="504" spans="1:2" x14ac:dyDescent="0.25">
      <c r="A504">
        <v>13627</v>
      </c>
      <c r="B504" t="s">
        <v>1827</v>
      </c>
    </row>
    <row r="505" spans="1:2" x14ac:dyDescent="0.25">
      <c r="A505">
        <v>13628</v>
      </c>
      <c r="B505" t="s">
        <v>1828</v>
      </c>
    </row>
    <row r="506" spans="1:2" x14ac:dyDescent="0.25">
      <c r="A506">
        <v>13629</v>
      </c>
      <c r="B506" t="s">
        <v>1829</v>
      </c>
    </row>
    <row r="507" spans="1:2" x14ac:dyDescent="0.25">
      <c r="A507">
        <v>13630</v>
      </c>
      <c r="B507" t="s">
        <v>1830</v>
      </c>
    </row>
    <row r="508" spans="1:2" x14ac:dyDescent="0.25">
      <c r="A508">
        <v>13631</v>
      </c>
      <c r="B508" t="s">
        <v>1831</v>
      </c>
    </row>
    <row r="509" spans="1:2" x14ac:dyDescent="0.25">
      <c r="A509">
        <v>13632</v>
      </c>
      <c r="B509" t="s">
        <v>1832</v>
      </c>
    </row>
    <row r="510" spans="1:2" x14ac:dyDescent="0.25">
      <c r="A510">
        <v>13633</v>
      </c>
      <c r="B510" t="s">
        <v>1833</v>
      </c>
    </row>
    <row r="511" spans="1:2" x14ac:dyDescent="0.25">
      <c r="A511">
        <v>13634</v>
      </c>
      <c r="B511" t="s">
        <v>1834</v>
      </c>
    </row>
    <row r="512" spans="1:2" x14ac:dyDescent="0.25">
      <c r="A512">
        <v>13635</v>
      </c>
      <c r="B512" t="s">
        <v>1835</v>
      </c>
    </row>
    <row r="513" spans="1:2" x14ac:dyDescent="0.25">
      <c r="A513">
        <v>13636</v>
      </c>
      <c r="B513" t="s">
        <v>1836</v>
      </c>
    </row>
    <row r="514" spans="1:2" x14ac:dyDescent="0.25">
      <c r="A514">
        <v>13637</v>
      </c>
      <c r="B514" t="s">
        <v>1837</v>
      </c>
    </row>
    <row r="515" spans="1:2" x14ac:dyDescent="0.25">
      <c r="A515">
        <v>13638</v>
      </c>
      <c r="B515" t="s">
        <v>1838</v>
      </c>
    </row>
    <row r="516" spans="1:2" x14ac:dyDescent="0.25">
      <c r="A516">
        <v>13639</v>
      </c>
      <c r="B516" t="s">
        <v>1839</v>
      </c>
    </row>
    <row r="517" spans="1:2" x14ac:dyDescent="0.25">
      <c r="A517">
        <v>13640</v>
      </c>
      <c r="B517" t="s">
        <v>1840</v>
      </c>
    </row>
    <row r="518" spans="1:2" x14ac:dyDescent="0.25">
      <c r="A518">
        <v>13641</v>
      </c>
      <c r="B518" t="s">
        <v>1841</v>
      </c>
    </row>
    <row r="519" spans="1:2" x14ac:dyDescent="0.25">
      <c r="A519">
        <v>13642</v>
      </c>
      <c r="B519" t="s">
        <v>1842</v>
      </c>
    </row>
    <row r="520" spans="1:2" x14ac:dyDescent="0.25">
      <c r="A520">
        <v>13643</v>
      </c>
      <c r="B520" t="s">
        <v>1843</v>
      </c>
    </row>
    <row r="521" spans="1:2" x14ac:dyDescent="0.25">
      <c r="A521">
        <v>13644</v>
      </c>
      <c r="B521" t="s">
        <v>1844</v>
      </c>
    </row>
    <row r="522" spans="1:2" x14ac:dyDescent="0.25">
      <c r="A522">
        <v>13645</v>
      </c>
      <c r="B522" t="s">
        <v>1845</v>
      </c>
    </row>
    <row r="523" spans="1:2" x14ac:dyDescent="0.25">
      <c r="A523">
        <v>13646</v>
      </c>
      <c r="B523" t="s">
        <v>1846</v>
      </c>
    </row>
    <row r="524" spans="1:2" x14ac:dyDescent="0.25">
      <c r="A524">
        <v>13647</v>
      </c>
      <c r="B524" t="s">
        <v>1847</v>
      </c>
    </row>
    <row r="525" spans="1:2" x14ac:dyDescent="0.25">
      <c r="A525">
        <v>13648</v>
      </c>
      <c r="B525" t="s">
        <v>1848</v>
      </c>
    </row>
    <row r="526" spans="1:2" x14ac:dyDescent="0.25">
      <c r="A526">
        <v>13649</v>
      </c>
      <c r="B526" t="s">
        <v>1849</v>
      </c>
    </row>
    <row r="527" spans="1:2" x14ac:dyDescent="0.25">
      <c r="A527">
        <v>13650</v>
      </c>
      <c r="B527" t="s">
        <v>1850</v>
      </c>
    </row>
    <row r="528" spans="1:2" x14ac:dyDescent="0.25">
      <c r="A528">
        <v>13651</v>
      </c>
      <c r="B528" t="s">
        <v>1851</v>
      </c>
    </row>
    <row r="529" spans="1:2" x14ac:dyDescent="0.25">
      <c r="A529">
        <v>13652</v>
      </c>
      <c r="B529" t="s">
        <v>1852</v>
      </c>
    </row>
    <row r="530" spans="1:2" x14ac:dyDescent="0.25">
      <c r="A530">
        <v>13653</v>
      </c>
      <c r="B530" t="s">
        <v>1853</v>
      </c>
    </row>
    <row r="531" spans="1:2" x14ac:dyDescent="0.25">
      <c r="A531">
        <v>13654</v>
      </c>
      <c r="B531" t="s">
        <v>1854</v>
      </c>
    </row>
    <row r="532" spans="1:2" x14ac:dyDescent="0.25">
      <c r="A532">
        <v>13655</v>
      </c>
      <c r="B532" t="s">
        <v>1855</v>
      </c>
    </row>
    <row r="533" spans="1:2" x14ac:dyDescent="0.25">
      <c r="A533">
        <v>13656</v>
      </c>
      <c r="B533" t="s">
        <v>1856</v>
      </c>
    </row>
    <row r="534" spans="1:2" x14ac:dyDescent="0.25">
      <c r="A534">
        <v>13657</v>
      </c>
      <c r="B534" t="s">
        <v>1857</v>
      </c>
    </row>
    <row r="535" spans="1:2" x14ac:dyDescent="0.25">
      <c r="A535">
        <v>13658</v>
      </c>
      <c r="B535" t="s">
        <v>1858</v>
      </c>
    </row>
    <row r="536" spans="1:2" x14ac:dyDescent="0.25">
      <c r="A536">
        <v>13659</v>
      </c>
      <c r="B536" t="s">
        <v>1859</v>
      </c>
    </row>
    <row r="537" spans="1:2" x14ac:dyDescent="0.25">
      <c r="A537">
        <v>13660</v>
      </c>
      <c r="B537" t="s">
        <v>1860</v>
      </c>
    </row>
    <row r="538" spans="1:2" x14ac:dyDescent="0.25">
      <c r="A538">
        <v>13661</v>
      </c>
      <c r="B538" t="s">
        <v>1861</v>
      </c>
    </row>
    <row r="539" spans="1:2" x14ac:dyDescent="0.25">
      <c r="A539">
        <v>13662</v>
      </c>
      <c r="B539" t="s">
        <v>1862</v>
      </c>
    </row>
    <row r="540" spans="1:2" x14ac:dyDescent="0.25">
      <c r="A540">
        <v>13663</v>
      </c>
      <c r="B540" t="s">
        <v>1863</v>
      </c>
    </row>
    <row r="541" spans="1:2" x14ac:dyDescent="0.25">
      <c r="A541">
        <v>13664</v>
      </c>
      <c r="B541" t="s">
        <v>1864</v>
      </c>
    </row>
    <row r="542" spans="1:2" x14ac:dyDescent="0.25">
      <c r="A542">
        <v>13665</v>
      </c>
      <c r="B542" t="s">
        <v>1865</v>
      </c>
    </row>
    <row r="543" spans="1:2" x14ac:dyDescent="0.25">
      <c r="A543">
        <v>13666</v>
      </c>
      <c r="B543" t="s">
        <v>1866</v>
      </c>
    </row>
    <row r="544" spans="1:2" x14ac:dyDescent="0.25">
      <c r="A544">
        <v>13667</v>
      </c>
      <c r="B544" t="s">
        <v>1867</v>
      </c>
    </row>
    <row r="545" spans="1:2" x14ac:dyDescent="0.25">
      <c r="A545">
        <v>13668</v>
      </c>
      <c r="B545" t="s">
        <v>1868</v>
      </c>
    </row>
    <row r="546" spans="1:2" x14ac:dyDescent="0.25">
      <c r="A546">
        <v>13669</v>
      </c>
      <c r="B546" t="s">
        <v>1869</v>
      </c>
    </row>
    <row r="547" spans="1:2" x14ac:dyDescent="0.25">
      <c r="A547">
        <v>13670</v>
      </c>
      <c r="B547" t="s">
        <v>1870</v>
      </c>
    </row>
    <row r="548" spans="1:2" x14ac:dyDescent="0.25">
      <c r="A548">
        <v>13671</v>
      </c>
      <c r="B548" t="s">
        <v>1871</v>
      </c>
    </row>
    <row r="549" spans="1:2" x14ac:dyDescent="0.25">
      <c r="A549">
        <v>13672</v>
      </c>
      <c r="B549" t="s">
        <v>1872</v>
      </c>
    </row>
    <row r="550" spans="1:2" x14ac:dyDescent="0.25">
      <c r="A550">
        <v>13673</v>
      </c>
      <c r="B550" t="s">
        <v>1873</v>
      </c>
    </row>
    <row r="551" spans="1:2" x14ac:dyDescent="0.25">
      <c r="A551">
        <v>13674</v>
      </c>
      <c r="B551" t="s">
        <v>1874</v>
      </c>
    </row>
    <row r="552" spans="1:2" x14ac:dyDescent="0.25">
      <c r="A552">
        <v>13675</v>
      </c>
      <c r="B552" t="s">
        <v>1875</v>
      </c>
    </row>
    <row r="553" spans="1:2" x14ac:dyDescent="0.25">
      <c r="A553">
        <v>13676</v>
      </c>
      <c r="B553" t="s">
        <v>1876</v>
      </c>
    </row>
    <row r="554" spans="1:2" x14ac:dyDescent="0.25">
      <c r="A554">
        <v>13677</v>
      </c>
      <c r="B554" t="s">
        <v>1877</v>
      </c>
    </row>
    <row r="555" spans="1:2" x14ac:dyDescent="0.25">
      <c r="A555">
        <v>13678</v>
      </c>
      <c r="B555" t="s">
        <v>1878</v>
      </c>
    </row>
    <row r="556" spans="1:2" x14ac:dyDescent="0.25">
      <c r="A556">
        <v>13679</v>
      </c>
      <c r="B556" t="s">
        <v>1879</v>
      </c>
    </row>
    <row r="557" spans="1:2" x14ac:dyDescent="0.25">
      <c r="A557">
        <v>13681</v>
      </c>
      <c r="B557" t="s">
        <v>1880</v>
      </c>
    </row>
    <row r="558" spans="1:2" x14ac:dyDescent="0.25">
      <c r="A558">
        <v>13682</v>
      </c>
      <c r="B558" t="s">
        <v>1881</v>
      </c>
    </row>
    <row r="559" spans="1:2" x14ac:dyDescent="0.25">
      <c r="A559">
        <v>13683</v>
      </c>
      <c r="B559" t="s">
        <v>1882</v>
      </c>
    </row>
    <row r="560" spans="1:2" x14ac:dyDescent="0.25">
      <c r="A560">
        <v>13684</v>
      </c>
      <c r="B560" t="s">
        <v>1883</v>
      </c>
    </row>
    <row r="561" spans="1:2" x14ac:dyDescent="0.25">
      <c r="A561">
        <v>13685</v>
      </c>
      <c r="B561" t="s">
        <v>1884</v>
      </c>
    </row>
    <row r="562" spans="1:2" x14ac:dyDescent="0.25">
      <c r="A562">
        <v>13686</v>
      </c>
      <c r="B562" t="s">
        <v>1885</v>
      </c>
    </row>
    <row r="563" spans="1:2" x14ac:dyDescent="0.25">
      <c r="A563">
        <v>13687</v>
      </c>
      <c r="B563" t="s">
        <v>1886</v>
      </c>
    </row>
    <row r="564" spans="1:2" x14ac:dyDescent="0.25">
      <c r="A564">
        <v>13688</v>
      </c>
      <c r="B564" t="s">
        <v>1887</v>
      </c>
    </row>
    <row r="565" spans="1:2" x14ac:dyDescent="0.25">
      <c r="A565">
        <v>13689</v>
      </c>
      <c r="B565" t="s">
        <v>1888</v>
      </c>
    </row>
    <row r="566" spans="1:2" x14ac:dyDescent="0.25">
      <c r="A566">
        <v>13690</v>
      </c>
      <c r="B566" t="s">
        <v>1889</v>
      </c>
    </row>
    <row r="567" spans="1:2" x14ac:dyDescent="0.25">
      <c r="A567">
        <v>13691</v>
      </c>
      <c r="B567" t="s">
        <v>1890</v>
      </c>
    </row>
    <row r="568" spans="1:2" x14ac:dyDescent="0.25">
      <c r="A568">
        <v>13692</v>
      </c>
      <c r="B568" t="s">
        <v>1891</v>
      </c>
    </row>
    <row r="569" spans="1:2" x14ac:dyDescent="0.25">
      <c r="A569">
        <v>13693</v>
      </c>
      <c r="B569" t="s">
        <v>1892</v>
      </c>
    </row>
    <row r="570" spans="1:2" x14ac:dyDescent="0.25">
      <c r="A570">
        <v>13694</v>
      </c>
      <c r="B570" t="s">
        <v>1893</v>
      </c>
    </row>
    <row r="571" spans="1:2" x14ac:dyDescent="0.25">
      <c r="A571">
        <v>13695</v>
      </c>
      <c r="B571" t="s">
        <v>1894</v>
      </c>
    </row>
    <row r="572" spans="1:2" x14ac:dyDescent="0.25">
      <c r="A572">
        <v>13696</v>
      </c>
      <c r="B572" t="s">
        <v>1895</v>
      </c>
    </row>
    <row r="573" spans="1:2" x14ac:dyDescent="0.25">
      <c r="A573">
        <v>13697</v>
      </c>
      <c r="B573" t="s">
        <v>1896</v>
      </c>
    </row>
    <row r="574" spans="1:2" x14ac:dyDescent="0.25">
      <c r="A574">
        <v>13698</v>
      </c>
      <c r="B574" t="s">
        <v>1897</v>
      </c>
    </row>
    <row r="575" spans="1:2" x14ac:dyDescent="0.25">
      <c r="A575">
        <v>13699</v>
      </c>
      <c r="B575" t="s">
        <v>1898</v>
      </c>
    </row>
    <row r="576" spans="1:2" x14ac:dyDescent="0.25">
      <c r="A576">
        <v>13700</v>
      </c>
      <c r="B576" t="s">
        <v>1899</v>
      </c>
    </row>
    <row r="577" spans="1:2" x14ac:dyDescent="0.25">
      <c r="A577">
        <v>13701</v>
      </c>
      <c r="B577" t="s">
        <v>1900</v>
      </c>
    </row>
    <row r="578" spans="1:2" x14ac:dyDescent="0.25">
      <c r="A578">
        <v>13702</v>
      </c>
      <c r="B578" t="s">
        <v>1901</v>
      </c>
    </row>
    <row r="579" spans="1:2" x14ac:dyDescent="0.25">
      <c r="A579">
        <v>13703</v>
      </c>
      <c r="B579" t="s">
        <v>1902</v>
      </c>
    </row>
    <row r="580" spans="1:2" x14ac:dyDescent="0.25">
      <c r="A580">
        <v>13704</v>
      </c>
      <c r="B580" t="s">
        <v>1903</v>
      </c>
    </row>
    <row r="581" spans="1:2" x14ac:dyDescent="0.25">
      <c r="A581">
        <v>13705</v>
      </c>
      <c r="B581" t="s">
        <v>1904</v>
      </c>
    </row>
    <row r="582" spans="1:2" x14ac:dyDescent="0.25">
      <c r="A582">
        <v>13706</v>
      </c>
      <c r="B582" t="s">
        <v>1905</v>
      </c>
    </row>
    <row r="583" spans="1:2" x14ac:dyDescent="0.25">
      <c r="A583">
        <v>13707</v>
      </c>
      <c r="B583" t="s">
        <v>1906</v>
      </c>
    </row>
    <row r="584" spans="1:2" x14ac:dyDescent="0.25">
      <c r="A584">
        <v>13708</v>
      </c>
      <c r="B584" t="s">
        <v>1907</v>
      </c>
    </row>
    <row r="585" spans="1:2" x14ac:dyDescent="0.25">
      <c r="A585">
        <v>13709</v>
      </c>
      <c r="B585" t="s">
        <v>1908</v>
      </c>
    </row>
    <row r="586" spans="1:2" x14ac:dyDescent="0.25">
      <c r="A586">
        <v>13710</v>
      </c>
      <c r="B586" t="s">
        <v>1909</v>
      </c>
    </row>
    <row r="587" spans="1:2" x14ac:dyDescent="0.25">
      <c r="A587">
        <v>13711</v>
      </c>
      <c r="B587" t="s">
        <v>1910</v>
      </c>
    </row>
    <row r="588" spans="1:2" x14ac:dyDescent="0.25">
      <c r="A588">
        <v>13712</v>
      </c>
      <c r="B588" t="s">
        <v>1911</v>
      </c>
    </row>
    <row r="589" spans="1:2" x14ac:dyDescent="0.25">
      <c r="A589">
        <v>13713</v>
      </c>
      <c r="B589" t="s">
        <v>1912</v>
      </c>
    </row>
    <row r="590" spans="1:2" x14ac:dyDescent="0.25">
      <c r="A590">
        <v>13714</v>
      </c>
      <c r="B590" t="s">
        <v>1913</v>
      </c>
    </row>
    <row r="591" spans="1:2" x14ac:dyDescent="0.25">
      <c r="A591">
        <v>13715</v>
      </c>
      <c r="B591" t="s">
        <v>1914</v>
      </c>
    </row>
    <row r="592" spans="1:2" x14ac:dyDescent="0.25">
      <c r="A592">
        <v>13716</v>
      </c>
      <c r="B592" t="s">
        <v>1915</v>
      </c>
    </row>
    <row r="593" spans="1:2" x14ac:dyDescent="0.25">
      <c r="A593">
        <v>13717</v>
      </c>
      <c r="B593" t="s">
        <v>1916</v>
      </c>
    </row>
    <row r="594" spans="1:2" x14ac:dyDescent="0.25">
      <c r="A594">
        <v>13718</v>
      </c>
      <c r="B594" t="s">
        <v>1917</v>
      </c>
    </row>
    <row r="595" spans="1:2" x14ac:dyDescent="0.25">
      <c r="A595">
        <v>13719</v>
      </c>
      <c r="B595" t="s">
        <v>1918</v>
      </c>
    </row>
    <row r="596" spans="1:2" x14ac:dyDescent="0.25">
      <c r="A596">
        <v>13720</v>
      </c>
      <c r="B596" t="s">
        <v>1919</v>
      </c>
    </row>
    <row r="597" spans="1:2" x14ac:dyDescent="0.25">
      <c r="A597">
        <v>13721</v>
      </c>
      <c r="B597" t="s">
        <v>1920</v>
      </c>
    </row>
    <row r="598" spans="1:2" x14ac:dyDescent="0.25">
      <c r="A598">
        <v>13722</v>
      </c>
      <c r="B598" t="s">
        <v>1921</v>
      </c>
    </row>
    <row r="599" spans="1:2" x14ac:dyDescent="0.25">
      <c r="A599">
        <v>13723</v>
      </c>
      <c r="B599" t="s">
        <v>1922</v>
      </c>
    </row>
    <row r="600" spans="1:2" x14ac:dyDescent="0.25">
      <c r="A600">
        <v>13724</v>
      </c>
      <c r="B600" t="s">
        <v>1923</v>
      </c>
    </row>
    <row r="601" spans="1:2" x14ac:dyDescent="0.25">
      <c r="A601">
        <v>13725</v>
      </c>
      <c r="B601" t="s">
        <v>1924</v>
      </c>
    </row>
    <row r="602" spans="1:2" x14ac:dyDescent="0.25">
      <c r="A602">
        <v>13726</v>
      </c>
      <c r="B602" t="s">
        <v>1925</v>
      </c>
    </row>
    <row r="603" spans="1:2" x14ac:dyDescent="0.25">
      <c r="A603">
        <v>13727</v>
      </c>
      <c r="B603" t="s">
        <v>1926</v>
      </c>
    </row>
    <row r="604" spans="1:2" x14ac:dyDescent="0.25">
      <c r="A604">
        <v>13728</v>
      </c>
      <c r="B604" t="s">
        <v>1927</v>
      </c>
    </row>
    <row r="605" spans="1:2" x14ac:dyDescent="0.25">
      <c r="A605">
        <v>13729</v>
      </c>
      <c r="B605" t="s">
        <v>1928</v>
      </c>
    </row>
    <row r="606" spans="1:2" x14ac:dyDescent="0.25">
      <c r="A606">
        <v>13730</v>
      </c>
      <c r="B606" t="s">
        <v>1929</v>
      </c>
    </row>
    <row r="607" spans="1:2" x14ac:dyDescent="0.25">
      <c r="A607">
        <v>13731</v>
      </c>
      <c r="B607" t="s">
        <v>1930</v>
      </c>
    </row>
    <row r="608" spans="1:2" x14ac:dyDescent="0.25">
      <c r="A608">
        <v>13732</v>
      </c>
      <c r="B608" t="s">
        <v>1931</v>
      </c>
    </row>
    <row r="609" spans="1:2" x14ac:dyDescent="0.25">
      <c r="A609">
        <v>13733</v>
      </c>
      <c r="B609" t="s">
        <v>1932</v>
      </c>
    </row>
    <row r="610" spans="1:2" x14ac:dyDescent="0.25">
      <c r="A610">
        <v>13734</v>
      </c>
      <c r="B610" t="s">
        <v>1933</v>
      </c>
    </row>
    <row r="611" spans="1:2" x14ac:dyDescent="0.25">
      <c r="A611">
        <v>13735</v>
      </c>
      <c r="B611" t="s">
        <v>1934</v>
      </c>
    </row>
    <row r="612" spans="1:2" x14ac:dyDescent="0.25">
      <c r="A612">
        <v>13736</v>
      </c>
      <c r="B612" t="s">
        <v>1935</v>
      </c>
    </row>
    <row r="613" spans="1:2" x14ac:dyDescent="0.25">
      <c r="A613">
        <v>13737</v>
      </c>
      <c r="B613" t="s">
        <v>1936</v>
      </c>
    </row>
    <row r="614" spans="1:2" x14ac:dyDescent="0.25">
      <c r="A614">
        <v>13738</v>
      </c>
      <c r="B614" t="s">
        <v>1937</v>
      </c>
    </row>
    <row r="615" spans="1:2" x14ac:dyDescent="0.25">
      <c r="A615">
        <v>13739</v>
      </c>
      <c r="B615" t="s">
        <v>1938</v>
      </c>
    </row>
    <row r="616" spans="1:2" x14ac:dyDescent="0.25">
      <c r="A616">
        <v>13740</v>
      </c>
      <c r="B616" t="s">
        <v>1939</v>
      </c>
    </row>
    <row r="617" spans="1:2" x14ac:dyDescent="0.25">
      <c r="A617">
        <v>13741</v>
      </c>
      <c r="B617" t="s">
        <v>1940</v>
      </c>
    </row>
    <row r="618" spans="1:2" x14ac:dyDescent="0.25">
      <c r="A618">
        <v>13742</v>
      </c>
      <c r="B618" t="s">
        <v>1941</v>
      </c>
    </row>
    <row r="619" spans="1:2" x14ac:dyDescent="0.25">
      <c r="A619">
        <v>13743</v>
      </c>
      <c r="B619" t="s">
        <v>1942</v>
      </c>
    </row>
    <row r="620" spans="1:2" x14ac:dyDescent="0.25">
      <c r="A620">
        <v>13745</v>
      </c>
      <c r="B620" t="s">
        <v>1443</v>
      </c>
    </row>
    <row r="621" spans="1:2" x14ac:dyDescent="0.25">
      <c r="A621">
        <v>13749</v>
      </c>
      <c r="B621" t="s">
        <v>1943</v>
      </c>
    </row>
    <row r="622" spans="1:2" x14ac:dyDescent="0.25">
      <c r="A622">
        <v>13751</v>
      </c>
      <c r="B622" t="s">
        <v>1944</v>
      </c>
    </row>
    <row r="623" spans="1:2" x14ac:dyDescent="0.25">
      <c r="A623">
        <v>13752</v>
      </c>
      <c r="B623" t="s">
        <v>1945</v>
      </c>
    </row>
    <row r="624" spans="1:2" x14ac:dyDescent="0.25">
      <c r="A624">
        <v>13753</v>
      </c>
      <c r="B624" t="s">
        <v>1708</v>
      </c>
    </row>
    <row r="625" spans="1:2" x14ac:dyDescent="0.25">
      <c r="A625">
        <v>13754</v>
      </c>
      <c r="B625" t="s">
        <v>1946</v>
      </c>
    </row>
    <row r="626" spans="1:2" x14ac:dyDescent="0.25">
      <c r="A626">
        <v>13756</v>
      </c>
      <c r="B626" t="s">
        <v>1947</v>
      </c>
    </row>
    <row r="627" spans="1:2" x14ac:dyDescent="0.25">
      <c r="A627">
        <v>13757</v>
      </c>
      <c r="B627" t="s">
        <v>1948</v>
      </c>
    </row>
    <row r="628" spans="1:2" x14ac:dyDescent="0.25">
      <c r="A628">
        <v>13758</v>
      </c>
      <c r="B628" t="s">
        <v>1949</v>
      </c>
    </row>
    <row r="629" spans="1:2" x14ac:dyDescent="0.25">
      <c r="A629">
        <v>13759</v>
      </c>
      <c r="B629" t="s">
        <v>1950</v>
      </c>
    </row>
    <row r="630" spans="1:2" x14ac:dyDescent="0.25">
      <c r="A630">
        <v>13761</v>
      </c>
      <c r="B630" t="s">
        <v>1951</v>
      </c>
    </row>
    <row r="631" spans="1:2" x14ac:dyDescent="0.25">
      <c r="A631">
        <v>13762</v>
      </c>
      <c r="B631" t="s">
        <v>1705</v>
      </c>
    </row>
    <row r="632" spans="1:2" x14ac:dyDescent="0.25">
      <c r="A632">
        <v>13763</v>
      </c>
      <c r="B632" t="s">
        <v>1952</v>
      </c>
    </row>
    <row r="633" spans="1:2" x14ac:dyDescent="0.25">
      <c r="A633">
        <v>13764</v>
      </c>
      <c r="B633" t="s">
        <v>1953</v>
      </c>
    </row>
    <row r="634" spans="1:2" x14ac:dyDescent="0.25">
      <c r="A634">
        <v>13766</v>
      </c>
      <c r="B634" t="s">
        <v>1706</v>
      </c>
    </row>
    <row r="635" spans="1:2" x14ac:dyDescent="0.25">
      <c r="A635">
        <v>13767</v>
      </c>
      <c r="B635" t="s">
        <v>1954</v>
      </c>
    </row>
    <row r="636" spans="1:2" x14ac:dyDescent="0.25">
      <c r="A636">
        <v>13769</v>
      </c>
      <c r="B636" t="s">
        <v>1955</v>
      </c>
    </row>
    <row r="637" spans="1:2" x14ac:dyDescent="0.25">
      <c r="A637">
        <v>13771</v>
      </c>
      <c r="B637" t="s">
        <v>1956</v>
      </c>
    </row>
    <row r="638" spans="1:2" x14ac:dyDescent="0.25">
      <c r="A638">
        <v>13772</v>
      </c>
      <c r="B638" t="s">
        <v>1957</v>
      </c>
    </row>
    <row r="639" spans="1:2" x14ac:dyDescent="0.25">
      <c r="A639">
        <v>13773</v>
      </c>
      <c r="B639" t="s">
        <v>1958</v>
      </c>
    </row>
    <row r="640" spans="1:2" x14ac:dyDescent="0.25">
      <c r="A640">
        <v>13774</v>
      </c>
      <c r="B640" t="s">
        <v>1959</v>
      </c>
    </row>
    <row r="641" spans="1:2" x14ac:dyDescent="0.25">
      <c r="A641">
        <v>13776</v>
      </c>
      <c r="B641" t="s">
        <v>1960</v>
      </c>
    </row>
    <row r="642" spans="1:2" x14ac:dyDescent="0.25">
      <c r="A642">
        <v>13777</v>
      </c>
      <c r="B642" t="s">
        <v>1961</v>
      </c>
    </row>
    <row r="643" spans="1:2" x14ac:dyDescent="0.25">
      <c r="A643">
        <v>13778</v>
      </c>
      <c r="B643" t="s">
        <v>1962</v>
      </c>
    </row>
    <row r="644" spans="1:2" x14ac:dyDescent="0.25">
      <c r="A644">
        <v>13779</v>
      </c>
      <c r="B644" t="s">
        <v>1963</v>
      </c>
    </row>
    <row r="645" spans="1:2" x14ac:dyDescent="0.25">
      <c r="A645">
        <v>13780</v>
      </c>
      <c r="B645" t="s">
        <v>1964</v>
      </c>
    </row>
    <row r="646" spans="1:2" x14ac:dyDescent="0.25">
      <c r="A646">
        <v>13781</v>
      </c>
      <c r="B646" t="s">
        <v>1965</v>
      </c>
    </row>
    <row r="647" spans="1:2" x14ac:dyDescent="0.25">
      <c r="A647">
        <v>13782</v>
      </c>
      <c r="B647" t="s">
        <v>1966</v>
      </c>
    </row>
    <row r="648" spans="1:2" x14ac:dyDescent="0.25">
      <c r="A648">
        <v>13783</v>
      </c>
      <c r="B648" t="s">
        <v>1967</v>
      </c>
    </row>
    <row r="649" spans="1:2" x14ac:dyDescent="0.25">
      <c r="A649">
        <v>13784</v>
      </c>
      <c r="B649" t="s">
        <v>1968</v>
      </c>
    </row>
    <row r="650" spans="1:2" x14ac:dyDescent="0.25">
      <c r="A650">
        <v>13785</v>
      </c>
      <c r="B650" t="s">
        <v>1060</v>
      </c>
    </row>
    <row r="651" spans="1:2" x14ac:dyDescent="0.25">
      <c r="A651">
        <v>13787</v>
      </c>
      <c r="B651" t="s">
        <v>1061</v>
      </c>
    </row>
    <row r="652" spans="1:2" x14ac:dyDescent="0.25">
      <c r="A652">
        <v>13788</v>
      </c>
      <c r="B652" t="s">
        <v>1062</v>
      </c>
    </row>
    <row r="653" spans="1:2" x14ac:dyDescent="0.25">
      <c r="A653">
        <v>13790</v>
      </c>
      <c r="B653" t="s">
        <v>1063</v>
      </c>
    </row>
    <row r="654" spans="1:2" x14ac:dyDescent="0.25">
      <c r="A654">
        <v>13791</v>
      </c>
      <c r="B654" t="s">
        <v>1064</v>
      </c>
    </row>
    <row r="655" spans="1:2" x14ac:dyDescent="0.25">
      <c r="A655">
        <v>13792</v>
      </c>
      <c r="B655" t="s">
        <v>1065</v>
      </c>
    </row>
    <row r="656" spans="1:2" x14ac:dyDescent="0.25">
      <c r="A656">
        <v>13794</v>
      </c>
      <c r="B656" t="s">
        <v>1066</v>
      </c>
    </row>
    <row r="657" spans="1:2" x14ac:dyDescent="0.25">
      <c r="A657">
        <v>13795</v>
      </c>
      <c r="B657" t="s">
        <v>1067</v>
      </c>
    </row>
    <row r="658" spans="1:2" x14ac:dyDescent="0.25">
      <c r="A658">
        <v>13796</v>
      </c>
      <c r="B658" t="s">
        <v>1068</v>
      </c>
    </row>
    <row r="659" spans="1:2" x14ac:dyDescent="0.25">
      <c r="A659">
        <v>13797</v>
      </c>
      <c r="B659" t="s">
        <v>1069</v>
      </c>
    </row>
    <row r="660" spans="1:2" x14ac:dyDescent="0.25">
      <c r="A660">
        <v>13798</v>
      </c>
      <c r="B660" t="s">
        <v>1070</v>
      </c>
    </row>
    <row r="661" spans="1:2" x14ac:dyDescent="0.25">
      <c r="A661">
        <v>13799</v>
      </c>
      <c r="B661" t="s">
        <v>1071</v>
      </c>
    </row>
    <row r="662" spans="1:2" x14ac:dyDescent="0.25">
      <c r="A662">
        <v>13800</v>
      </c>
      <c r="B662" t="s">
        <v>301</v>
      </c>
    </row>
    <row r="663" spans="1:2" x14ac:dyDescent="0.25">
      <c r="A663">
        <v>13801</v>
      </c>
      <c r="B663" t="s">
        <v>302</v>
      </c>
    </row>
    <row r="664" spans="1:2" x14ac:dyDescent="0.25">
      <c r="A664">
        <v>13802</v>
      </c>
      <c r="B664" t="s">
        <v>303</v>
      </c>
    </row>
    <row r="665" spans="1:2" x14ac:dyDescent="0.25">
      <c r="A665">
        <v>13803</v>
      </c>
      <c r="B665" t="s">
        <v>304</v>
      </c>
    </row>
    <row r="666" spans="1:2" x14ac:dyDescent="0.25">
      <c r="A666">
        <v>13805</v>
      </c>
      <c r="B666" t="s">
        <v>1072</v>
      </c>
    </row>
    <row r="667" spans="1:2" x14ac:dyDescent="0.25">
      <c r="A667">
        <v>13806</v>
      </c>
      <c r="B667" t="s">
        <v>1444</v>
      </c>
    </row>
    <row r="668" spans="1:2" x14ac:dyDescent="0.25">
      <c r="A668">
        <v>13807</v>
      </c>
      <c r="B668" t="s">
        <v>305</v>
      </c>
    </row>
    <row r="669" spans="1:2" x14ac:dyDescent="0.25">
      <c r="A669">
        <v>13808</v>
      </c>
      <c r="B669" t="s">
        <v>1073</v>
      </c>
    </row>
    <row r="670" spans="1:2" x14ac:dyDescent="0.25">
      <c r="A670">
        <v>13811</v>
      </c>
      <c r="B670" t="s">
        <v>306</v>
      </c>
    </row>
    <row r="671" spans="1:2" x14ac:dyDescent="0.25">
      <c r="A671">
        <v>13812</v>
      </c>
      <c r="B671" t="s">
        <v>307</v>
      </c>
    </row>
    <row r="672" spans="1:2" x14ac:dyDescent="0.25">
      <c r="A672">
        <v>13813</v>
      </c>
      <c r="B672" t="s">
        <v>308</v>
      </c>
    </row>
    <row r="673" spans="1:2" x14ac:dyDescent="0.25">
      <c r="A673">
        <v>13814</v>
      </c>
      <c r="B673" t="s">
        <v>309</v>
      </c>
    </row>
    <row r="674" spans="1:2" x14ac:dyDescent="0.25">
      <c r="A674">
        <v>13815</v>
      </c>
      <c r="B674" t="s">
        <v>310</v>
      </c>
    </row>
    <row r="675" spans="1:2" x14ac:dyDescent="0.25">
      <c r="A675">
        <v>13816</v>
      </c>
      <c r="B675" t="s">
        <v>311</v>
      </c>
    </row>
    <row r="676" spans="1:2" x14ac:dyDescent="0.25">
      <c r="A676">
        <v>13835</v>
      </c>
      <c r="B676" t="s">
        <v>1074</v>
      </c>
    </row>
    <row r="677" spans="1:2" x14ac:dyDescent="0.25">
      <c r="A677">
        <v>13837</v>
      </c>
      <c r="B677" t="s">
        <v>312</v>
      </c>
    </row>
    <row r="678" spans="1:2" x14ac:dyDescent="0.25">
      <c r="A678">
        <v>13839</v>
      </c>
      <c r="B678" t="s">
        <v>313</v>
      </c>
    </row>
    <row r="679" spans="1:2" x14ac:dyDescent="0.25">
      <c r="A679">
        <v>13840</v>
      </c>
      <c r="B679" t="s">
        <v>314</v>
      </c>
    </row>
    <row r="680" spans="1:2" x14ac:dyDescent="0.25">
      <c r="A680">
        <v>13841</v>
      </c>
      <c r="B680" t="s">
        <v>315</v>
      </c>
    </row>
    <row r="681" spans="1:2" x14ac:dyDescent="0.25">
      <c r="A681">
        <v>13842</v>
      </c>
      <c r="B681" t="s">
        <v>316</v>
      </c>
    </row>
    <row r="682" spans="1:2" x14ac:dyDescent="0.25">
      <c r="A682">
        <v>13843</v>
      </c>
      <c r="B682" t="s">
        <v>317</v>
      </c>
    </row>
    <row r="683" spans="1:2" x14ac:dyDescent="0.25">
      <c r="A683">
        <v>13844</v>
      </c>
      <c r="B683" t="s">
        <v>318</v>
      </c>
    </row>
    <row r="684" spans="1:2" x14ac:dyDescent="0.25">
      <c r="A684">
        <v>13846</v>
      </c>
      <c r="B684" t="s">
        <v>1629</v>
      </c>
    </row>
    <row r="685" spans="1:2" x14ac:dyDescent="0.25">
      <c r="A685">
        <v>13847</v>
      </c>
      <c r="B685" t="s">
        <v>319</v>
      </c>
    </row>
    <row r="686" spans="1:2" x14ac:dyDescent="0.25">
      <c r="A686">
        <v>13849</v>
      </c>
      <c r="B686" t="s">
        <v>320</v>
      </c>
    </row>
    <row r="687" spans="1:2" x14ac:dyDescent="0.25">
      <c r="A687">
        <v>13850</v>
      </c>
      <c r="B687" t="s">
        <v>321</v>
      </c>
    </row>
    <row r="688" spans="1:2" x14ac:dyDescent="0.25">
      <c r="A688">
        <v>13851</v>
      </c>
      <c r="B688" t="s">
        <v>322</v>
      </c>
    </row>
    <row r="689" spans="1:2" x14ac:dyDescent="0.25">
      <c r="A689">
        <v>13852</v>
      </c>
      <c r="B689" t="s">
        <v>323</v>
      </c>
    </row>
    <row r="690" spans="1:2" x14ac:dyDescent="0.25">
      <c r="A690">
        <v>13853</v>
      </c>
      <c r="B690" t="s">
        <v>324</v>
      </c>
    </row>
    <row r="691" spans="1:2" x14ac:dyDescent="0.25">
      <c r="A691">
        <v>13868</v>
      </c>
      <c r="B691" t="s">
        <v>1075</v>
      </c>
    </row>
    <row r="692" spans="1:2" x14ac:dyDescent="0.25">
      <c r="A692">
        <v>13869</v>
      </c>
      <c r="B692" t="s">
        <v>1076</v>
      </c>
    </row>
    <row r="693" spans="1:2" x14ac:dyDescent="0.25">
      <c r="A693">
        <v>13870</v>
      </c>
      <c r="B693" t="s">
        <v>2115</v>
      </c>
    </row>
    <row r="694" spans="1:2" x14ac:dyDescent="0.25">
      <c r="A694">
        <v>13871</v>
      </c>
      <c r="B694" t="s">
        <v>1077</v>
      </c>
    </row>
    <row r="695" spans="1:2" x14ac:dyDescent="0.25">
      <c r="A695">
        <v>13873</v>
      </c>
      <c r="B695" t="s">
        <v>1078</v>
      </c>
    </row>
    <row r="696" spans="1:2" x14ac:dyDescent="0.25">
      <c r="A696">
        <v>13874</v>
      </c>
      <c r="B696" t="s">
        <v>1079</v>
      </c>
    </row>
    <row r="697" spans="1:2" x14ac:dyDescent="0.25">
      <c r="A697">
        <v>13876</v>
      </c>
      <c r="B697" t="s">
        <v>325</v>
      </c>
    </row>
    <row r="698" spans="1:2" x14ac:dyDescent="0.25">
      <c r="A698">
        <v>13877</v>
      </c>
      <c r="B698" t="s">
        <v>326</v>
      </c>
    </row>
    <row r="699" spans="1:2" x14ac:dyDescent="0.25">
      <c r="A699">
        <v>13878</v>
      </c>
      <c r="B699" t="s">
        <v>327</v>
      </c>
    </row>
    <row r="700" spans="1:2" x14ac:dyDescent="0.25">
      <c r="A700">
        <v>13879</v>
      </c>
      <c r="B700" t="s">
        <v>1969</v>
      </c>
    </row>
    <row r="701" spans="1:2" x14ac:dyDescent="0.25">
      <c r="A701">
        <v>13880</v>
      </c>
      <c r="B701" t="s">
        <v>1080</v>
      </c>
    </row>
    <row r="702" spans="1:2" x14ac:dyDescent="0.25">
      <c r="A702">
        <v>13881</v>
      </c>
      <c r="B702" t="s">
        <v>1081</v>
      </c>
    </row>
    <row r="703" spans="1:2" x14ac:dyDescent="0.25">
      <c r="A703">
        <v>13882</v>
      </c>
      <c r="B703" t="s">
        <v>1082</v>
      </c>
    </row>
    <row r="704" spans="1:2" x14ac:dyDescent="0.25">
      <c r="A704">
        <v>13883</v>
      </c>
      <c r="B704" t="s">
        <v>1083</v>
      </c>
    </row>
    <row r="705" spans="1:2" x14ac:dyDescent="0.25">
      <c r="A705">
        <v>13884</v>
      </c>
      <c r="B705" t="s">
        <v>1084</v>
      </c>
    </row>
    <row r="706" spans="1:2" x14ac:dyDescent="0.25">
      <c r="A706">
        <v>13885</v>
      </c>
      <c r="B706" t="s">
        <v>1085</v>
      </c>
    </row>
    <row r="707" spans="1:2" x14ac:dyDescent="0.25">
      <c r="A707">
        <v>13886</v>
      </c>
      <c r="B707" t="s">
        <v>1086</v>
      </c>
    </row>
    <row r="708" spans="1:2" x14ac:dyDescent="0.25">
      <c r="A708">
        <v>13887</v>
      </c>
      <c r="B708" t="s">
        <v>1087</v>
      </c>
    </row>
    <row r="709" spans="1:2" x14ac:dyDescent="0.25">
      <c r="A709">
        <v>13888</v>
      </c>
      <c r="B709" t="s">
        <v>1088</v>
      </c>
    </row>
    <row r="710" spans="1:2" x14ac:dyDescent="0.25">
      <c r="A710">
        <v>13889</v>
      </c>
      <c r="B710" t="s">
        <v>1089</v>
      </c>
    </row>
    <row r="711" spans="1:2" x14ac:dyDescent="0.25">
      <c r="A711">
        <v>13890</v>
      </c>
      <c r="B711" t="s">
        <v>2018</v>
      </c>
    </row>
    <row r="712" spans="1:2" x14ac:dyDescent="0.25">
      <c r="A712">
        <v>13910</v>
      </c>
      <c r="B712" t="s">
        <v>1090</v>
      </c>
    </row>
    <row r="713" spans="1:2" x14ac:dyDescent="0.25">
      <c r="A713">
        <v>13915</v>
      </c>
      <c r="B713" t="s">
        <v>1091</v>
      </c>
    </row>
    <row r="714" spans="1:2" x14ac:dyDescent="0.25">
      <c r="A714">
        <v>13920</v>
      </c>
      <c r="B714" t="s">
        <v>1092</v>
      </c>
    </row>
    <row r="715" spans="1:2" x14ac:dyDescent="0.25">
      <c r="A715">
        <v>13925</v>
      </c>
      <c r="B715" t="s">
        <v>1093</v>
      </c>
    </row>
    <row r="716" spans="1:2" x14ac:dyDescent="0.25">
      <c r="A716">
        <v>13930</v>
      </c>
      <c r="B716" t="s">
        <v>1094</v>
      </c>
    </row>
    <row r="717" spans="1:2" x14ac:dyDescent="0.25">
      <c r="A717">
        <v>13935</v>
      </c>
      <c r="B717" t="s">
        <v>1095</v>
      </c>
    </row>
    <row r="718" spans="1:2" x14ac:dyDescent="0.25">
      <c r="A718">
        <v>13939</v>
      </c>
      <c r="B718" t="s">
        <v>1096</v>
      </c>
    </row>
    <row r="719" spans="1:2" x14ac:dyDescent="0.25">
      <c r="A719">
        <v>13940</v>
      </c>
      <c r="B719" t="s">
        <v>1097</v>
      </c>
    </row>
    <row r="720" spans="1:2" x14ac:dyDescent="0.25">
      <c r="A720">
        <v>13941</v>
      </c>
      <c r="B720" t="s">
        <v>1098</v>
      </c>
    </row>
    <row r="721" spans="1:2" x14ac:dyDescent="0.25">
      <c r="A721">
        <v>13942</v>
      </c>
      <c r="B721" t="s">
        <v>1099</v>
      </c>
    </row>
    <row r="722" spans="1:2" x14ac:dyDescent="0.25">
      <c r="A722">
        <v>13943</v>
      </c>
      <c r="B722" t="s">
        <v>328</v>
      </c>
    </row>
    <row r="723" spans="1:2" x14ac:dyDescent="0.25">
      <c r="A723">
        <v>13944</v>
      </c>
      <c r="B723" t="s">
        <v>329</v>
      </c>
    </row>
    <row r="724" spans="1:2" x14ac:dyDescent="0.25">
      <c r="A724">
        <v>13955</v>
      </c>
      <c r="B724" t="s">
        <v>1100</v>
      </c>
    </row>
    <row r="725" spans="1:2" x14ac:dyDescent="0.25">
      <c r="A725">
        <v>13960</v>
      </c>
      <c r="B725" t="s">
        <v>1101</v>
      </c>
    </row>
    <row r="726" spans="1:2" x14ac:dyDescent="0.25">
      <c r="A726">
        <v>13961</v>
      </c>
      <c r="B726" t="s">
        <v>1102</v>
      </c>
    </row>
    <row r="727" spans="1:2" x14ac:dyDescent="0.25">
      <c r="A727">
        <v>13965</v>
      </c>
      <c r="B727" t="s">
        <v>1103</v>
      </c>
    </row>
    <row r="728" spans="1:2" x14ac:dyDescent="0.25">
      <c r="A728">
        <v>13970</v>
      </c>
      <c r="B728" t="s">
        <v>330</v>
      </c>
    </row>
    <row r="729" spans="1:2" x14ac:dyDescent="0.25">
      <c r="A729">
        <v>13972</v>
      </c>
      <c r="B729" t="s">
        <v>1630</v>
      </c>
    </row>
    <row r="730" spans="1:2" x14ac:dyDescent="0.25">
      <c r="A730">
        <v>14042</v>
      </c>
      <c r="B730" t="s">
        <v>331</v>
      </c>
    </row>
    <row r="731" spans="1:2" x14ac:dyDescent="0.25">
      <c r="A731">
        <v>14043</v>
      </c>
      <c r="B731" t="s">
        <v>332</v>
      </c>
    </row>
    <row r="732" spans="1:2" x14ac:dyDescent="0.25">
      <c r="A732">
        <v>14046</v>
      </c>
      <c r="B732" t="s">
        <v>333</v>
      </c>
    </row>
    <row r="733" spans="1:2" x14ac:dyDescent="0.25">
      <c r="A733">
        <v>14047</v>
      </c>
      <c r="B733" t="s">
        <v>334</v>
      </c>
    </row>
    <row r="734" spans="1:2" x14ac:dyDescent="0.25">
      <c r="A734">
        <v>14048</v>
      </c>
      <c r="B734" t="s">
        <v>335</v>
      </c>
    </row>
    <row r="735" spans="1:2" x14ac:dyDescent="0.25">
      <c r="A735">
        <v>14051</v>
      </c>
      <c r="B735" t="s">
        <v>1104</v>
      </c>
    </row>
    <row r="736" spans="1:2" x14ac:dyDescent="0.25">
      <c r="A736">
        <v>14088</v>
      </c>
      <c r="B736" t="s">
        <v>336</v>
      </c>
    </row>
    <row r="737" spans="1:2" x14ac:dyDescent="0.25">
      <c r="A737">
        <v>14089</v>
      </c>
      <c r="B737" t="s">
        <v>337</v>
      </c>
    </row>
    <row r="738" spans="1:2" x14ac:dyDescent="0.25">
      <c r="A738">
        <v>14090</v>
      </c>
      <c r="B738" t="s">
        <v>1105</v>
      </c>
    </row>
    <row r="739" spans="1:2" x14ac:dyDescent="0.25">
      <c r="A739">
        <v>14092</v>
      </c>
      <c r="B739" t="s">
        <v>338</v>
      </c>
    </row>
    <row r="740" spans="1:2" x14ac:dyDescent="0.25">
      <c r="A740">
        <v>14093</v>
      </c>
      <c r="B740" t="s">
        <v>339</v>
      </c>
    </row>
    <row r="741" spans="1:2" x14ac:dyDescent="0.25">
      <c r="A741">
        <v>14094</v>
      </c>
      <c r="B741" t="s">
        <v>1106</v>
      </c>
    </row>
    <row r="742" spans="1:2" x14ac:dyDescent="0.25">
      <c r="A742">
        <v>14102</v>
      </c>
      <c r="B742" t="s">
        <v>340</v>
      </c>
    </row>
    <row r="743" spans="1:2" x14ac:dyDescent="0.25">
      <c r="A743">
        <v>14103</v>
      </c>
      <c r="B743" t="s">
        <v>1107</v>
      </c>
    </row>
    <row r="744" spans="1:2" x14ac:dyDescent="0.25">
      <c r="A744">
        <v>14105</v>
      </c>
      <c r="B744" t="s">
        <v>1108</v>
      </c>
    </row>
    <row r="745" spans="1:2" x14ac:dyDescent="0.25">
      <c r="A745">
        <v>14106</v>
      </c>
      <c r="B745" t="s">
        <v>1109</v>
      </c>
    </row>
    <row r="746" spans="1:2" x14ac:dyDescent="0.25">
      <c r="A746">
        <v>14107</v>
      </c>
      <c r="B746" t="s">
        <v>1110</v>
      </c>
    </row>
    <row r="747" spans="1:2" x14ac:dyDescent="0.25">
      <c r="A747">
        <v>14108</v>
      </c>
      <c r="B747" t="s">
        <v>1111</v>
      </c>
    </row>
    <row r="748" spans="1:2" x14ac:dyDescent="0.25">
      <c r="A748">
        <v>14109</v>
      </c>
      <c r="B748" t="s">
        <v>1112</v>
      </c>
    </row>
    <row r="749" spans="1:2" x14ac:dyDescent="0.25">
      <c r="A749">
        <v>14110</v>
      </c>
      <c r="B749" t="s">
        <v>1113</v>
      </c>
    </row>
    <row r="750" spans="1:2" x14ac:dyDescent="0.25">
      <c r="A750">
        <v>14111</v>
      </c>
      <c r="B750" t="s">
        <v>1970</v>
      </c>
    </row>
    <row r="751" spans="1:2" x14ac:dyDescent="0.25">
      <c r="A751">
        <v>14112</v>
      </c>
      <c r="B751" t="s">
        <v>1114</v>
      </c>
    </row>
    <row r="752" spans="1:2" x14ac:dyDescent="0.25">
      <c r="A752">
        <v>14113</v>
      </c>
      <c r="B752" t="s">
        <v>1115</v>
      </c>
    </row>
    <row r="753" spans="1:2" x14ac:dyDescent="0.25">
      <c r="A753">
        <v>14114</v>
      </c>
      <c r="B753" t="s">
        <v>1116</v>
      </c>
    </row>
    <row r="754" spans="1:2" x14ac:dyDescent="0.25">
      <c r="A754">
        <v>14115</v>
      </c>
      <c r="B754" t="s">
        <v>1117</v>
      </c>
    </row>
    <row r="755" spans="1:2" x14ac:dyDescent="0.25">
      <c r="A755">
        <v>14116</v>
      </c>
      <c r="B755" t="s">
        <v>1118</v>
      </c>
    </row>
    <row r="756" spans="1:2" x14ac:dyDescent="0.25">
      <c r="A756">
        <v>14117</v>
      </c>
      <c r="B756" t="s">
        <v>1119</v>
      </c>
    </row>
    <row r="757" spans="1:2" x14ac:dyDescent="0.25">
      <c r="A757">
        <v>14118</v>
      </c>
      <c r="B757" t="s">
        <v>1120</v>
      </c>
    </row>
    <row r="758" spans="1:2" x14ac:dyDescent="0.25">
      <c r="A758">
        <v>14119</v>
      </c>
      <c r="B758" t="s">
        <v>1121</v>
      </c>
    </row>
    <row r="759" spans="1:2" x14ac:dyDescent="0.25">
      <c r="A759">
        <v>14121</v>
      </c>
      <c r="B759" t="s">
        <v>1122</v>
      </c>
    </row>
    <row r="760" spans="1:2" x14ac:dyDescent="0.25">
      <c r="A760">
        <v>14123</v>
      </c>
      <c r="B760" t="s">
        <v>1123</v>
      </c>
    </row>
    <row r="761" spans="1:2" x14ac:dyDescent="0.25">
      <c r="A761">
        <v>14125</v>
      </c>
      <c r="B761" t="s">
        <v>1124</v>
      </c>
    </row>
    <row r="762" spans="1:2" x14ac:dyDescent="0.25">
      <c r="A762">
        <v>14134</v>
      </c>
      <c r="B762" t="s">
        <v>1631</v>
      </c>
    </row>
    <row r="763" spans="1:2" x14ac:dyDescent="0.25">
      <c r="A763">
        <v>14135</v>
      </c>
      <c r="B763" t="s">
        <v>1125</v>
      </c>
    </row>
    <row r="764" spans="1:2" x14ac:dyDescent="0.25">
      <c r="A764">
        <v>14136</v>
      </c>
      <c r="B764" t="s">
        <v>1126</v>
      </c>
    </row>
    <row r="765" spans="1:2" x14ac:dyDescent="0.25">
      <c r="A765">
        <v>14137</v>
      </c>
      <c r="B765" t="s">
        <v>1127</v>
      </c>
    </row>
    <row r="766" spans="1:2" x14ac:dyDescent="0.25">
      <c r="A766">
        <v>14138</v>
      </c>
      <c r="B766" t="s">
        <v>1128</v>
      </c>
    </row>
    <row r="767" spans="1:2" x14ac:dyDescent="0.25">
      <c r="A767">
        <v>14139</v>
      </c>
      <c r="B767" t="s">
        <v>1129</v>
      </c>
    </row>
    <row r="768" spans="1:2" x14ac:dyDescent="0.25">
      <c r="A768">
        <v>14140</v>
      </c>
      <c r="B768" t="s">
        <v>1130</v>
      </c>
    </row>
    <row r="769" spans="1:2" x14ac:dyDescent="0.25">
      <c r="A769">
        <v>14141</v>
      </c>
      <c r="B769" t="s">
        <v>1131</v>
      </c>
    </row>
    <row r="770" spans="1:2" x14ac:dyDescent="0.25">
      <c r="A770">
        <v>14142</v>
      </c>
      <c r="B770" t="s">
        <v>1132</v>
      </c>
    </row>
    <row r="771" spans="1:2" x14ac:dyDescent="0.25">
      <c r="A771">
        <v>14143</v>
      </c>
      <c r="B771" t="s">
        <v>1133</v>
      </c>
    </row>
    <row r="772" spans="1:2" x14ac:dyDescent="0.25">
      <c r="A772">
        <v>14144</v>
      </c>
      <c r="B772" t="s">
        <v>1134</v>
      </c>
    </row>
    <row r="773" spans="1:2" x14ac:dyDescent="0.25">
      <c r="A773">
        <v>14145</v>
      </c>
      <c r="B773" t="s">
        <v>1135</v>
      </c>
    </row>
    <row r="774" spans="1:2" x14ac:dyDescent="0.25">
      <c r="A774">
        <v>14146</v>
      </c>
      <c r="B774" t="s">
        <v>1136</v>
      </c>
    </row>
    <row r="775" spans="1:2" x14ac:dyDescent="0.25">
      <c r="A775">
        <v>14147</v>
      </c>
      <c r="B775" t="s">
        <v>1137</v>
      </c>
    </row>
    <row r="776" spans="1:2" x14ac:dyDescent="0.25">
      <c r="A776">
        <v>14148</v>
      </c>
      <c r="B776" t="s">
        <v>1138</v>
      </c>
    </row>
    <row r="777" spans="1:2" x14ac:dyDescent="0.25">
      <c r="A777">
        <v>14149</v>
      </c>
      <c r="B777" t="s">
        <v>1139</v>
      </c>
    </row>
    <row r="778" spans="1:2" x14ac:dyDescent="0.25">
      <c r="A778">
        <v>14150</v>
      </c>
      <c r="B778" t="s">
        <v>1140</v>
      </c>
    </row>
    <row r="779" spans="1:2" x14ac:dyDescent="0.25">
      <c r="A779">
        <v>14151</v>
      </c>
      <c r="B779" t="s">
        <v>1141</v>
      </c>
    </row>
    <row r="780" spans="1:2" x14ac:dyDescent="0.25">
      <c r="A780">
        <v>14152</v>
      </c>
      <c r="B780" t="s">
        <v>1142</v>
      </c>
    </row>
    <row r="781" spans="1:2" x14ac:dyDescent="0.25">
      <c r="A781">
        <v>14153</v>
      </c>
      <c r="B781" t="s">
        <v>1143</v>
      </c>
    </row>
    <row r="782" spans="1:2" x14ac:dyDescent="0.25">
      <c r="A782">
        <v>14154</v>
      </c>
      <c r="B782" t="s">
        <v>1144</v>
      </c>
    </row>
    <row r="783" spans="1:2" x14ac:dyDescent="0.25">
      <c r="A783">
        <v>14155</v>
      </c>
      <c r="B783" t="s">
        <v>1145</v>
      </c>
    </row>
    <row r="784" spans="1:2" x14ac:dyDescent="0.25">
      <c r="A784">
        <v>14156</v>
      </c>
      <c r="B784" t="s">
        <v>1146</v>
      </c>
    </row>
    <row r="785" spans="1:2" x14ac:dyDescent="0.25">
      <c r="A785">
        <v>14157</v>
      </c>
      <c r="B785" t="s">
        <v>1147</v>
      </c>
    </row>
    <row r="786" spans="1:2" x14ac:dyDescent="0.25">
      <c r="A786">
        <v>14158</v>
      </c>
      <c r="B786" t="s">
        <v>1148</v>
      </c>
    </row>
    <row r="787" spans="1:2" x14ac:dyDescent="0.25">
      <c r="A787">
        <v>14159</v>
      </c>
      <c r="B787" t="s">
        <v>1149</v>
      </c>
    </row>
    <row r="788" spans="1:2" x14ac:dyDescent="0.25">
      <c r="A788">
        <v>14160</v>
      </c>
      <c r="B788" t="s">
        <v>1150</v>
      </c>
    </row>
    <row r="789" spans="1:2" x14ac:dyDescent="0.25">
      <c r="A789">
        <v>14161</v>
      </c>
      <c r="B789" t="s">
        <v>1151</v>
      </c>
    </row>
    <row r="790" spans="1:2" x14ac:dyDescent="0.25">
      <c r="A790">
        <v>14162</v>
      </c>
      <c r="B790" t="s">
        <v>1152</v>
      </c>
    </row>
    <row r="791" spans="1:2" x14ac:dyDescent="0.25">
      <c r="A791">
        <v>14163</v>
      </c>
      <c r="B791" t="s">
        <v>1153</v>
      </c>
    </row>
    <row r="792" spans="1:2" x14ac:dyDescent="0.25">
      <c r="A792">
        <v>14164</v>
      </c>
      <c r="B792" t="s">
        <v>1154</v>
      </c>
    </row>
    <row r="793" spans="1:2" x14ac:dyDescent="0.25">
      <c r="A793">
        <v>14165</v>
      </c>
      <c r="B793" t="s">
        <v>1155</v>
      </c>
    </row>
    <row r="794" spans="1:2" x14ac:dyDescent="0.25">
      <c r="A794">
        <v>14166</v>
      </c>
      <c r="B794" t="s">
        <v>1156</v>
      </c>
    </row>
    <row r="795" spans="1:2" x14ac:dyDescent="0.25">
      <c r="A795">
        <v>14168</v>
      </c>
      <c r="B795" t="s">
        <v>1157</v>
      </c>
    </row>
    <row r="796" spans="1:2" x14ac:dyDescent="0.25">
      <c r="A796">
        <v>14169</v>
      </c>
      <c r="B796" t="s">
        <v>1158</v>
      </c>
    </row>
    <row r="797" spans="1:2" x14ac:dyDescent="0.25">
      <c r="A797">
        <v>14189</v>
      </c>
      <c r="B797" t="s">
        <v>1159</v>
      </c>
    </row>
    <row r="798" spans="1:2" x14ac:dyDescent="0.25">
      <c r="A798">
        <v>14190</v>
      </c>
      <c r="B798" t="s">
        <v>1160</v>
      </c>
    </row>
    <row r="799" spans="1:2" x14ac:dyDescent="0.25">
      <c r="A799">
        <v>14191</v>
      </c>
      <c r="B799" t="s">
        <v>1161</v>
      </c>
    </row>
    <row r="800" spans="1:2" x14ac:dyDescent="0.25">
      <c r="A800">
        <v>14192</v>
      </c>
      <c r="B800" t="s">
        <v>1162</v>
      </c>
    </row>
    <row r="801" spans="1:2" x14ac:dyDescent="0.25">
      <c r="A801">
        <v>14193</v>
      </c>
      <c r="B801" t="s">
        <v>1163</v>
      </c>
    </row>
    <row r="802" spans="1:2" x14ac:dyDescent="0.25">
      <c r="A802">
        <v>14194</v>
      </c>
      <c r="B802" t="s">
        <v>1164</v>
      </c>
    </row>
    <row r="803" spans="1:2" x14ac:dyDescent="0.25">
      <c r="A803">
        <v>14196</v>
      </c>
      <c r="B803" t="s">
        <v>1165</v>
      </c>
    </row>
    <row r="804" spans="1:2" x14ac:dyDescent="0.25">
      <c r="A804">
        <v>14197</v>
      </c>
      <c r="B804" t="s">
        <v>1166</v>
      </c>
    </row>
    <row r="805" spans="1:2" x14ac:dyDescent="0.25">
      <c r="A805">
        <v>14198</v>
      </c>
      <c r="B805" t="s">
        <v>1167</v>
      </c>
    </row>
    <row r="806" spans="1:2" x14ac:dyDescent="0.25">
      <c r="A806">
        <v>14207</v>
      </c>
      <c r="B806" t="s">
        <v>1445</v>
      </c>
    </row>
    <row r="807" spans="1:2" x14ac:dyDescent="0.25">
      <c r="A807">
        <v>14215</v>
      </c>
      <c r="B807" t="s">
        <v>1168</v>
      </c>
    </row>
    <row r="808" spans="1:2" x14ac:dyDescent="0.25">
      <c r="A808">
        <v>14217</v>
      </c>
      <c r="B808" t="s">
        <v>1169</v>
      </c>
    </row>
    <row r="809" spans="1:2" x14ac:dyDescent="0.25">
      <c r="A809">
        <v>14230</v>
      </c>
      <c r="B809" t="s">
        <v>1170</v>
      </c>
    </row>
    <row r="810" spans="1:2" x14ac:dyDescent="0.25">
      <c r="A810">
        <v>14244</v>
      </c>
      <c r="B810" t="s">
        <v>1171</v>
      </c>
    </row>
    <row r="811" spans="1:2" x14ac:dyDescent="0.25">
      <c r="A811">
        <v>14247</v>
      </c>
      <c r="B811" t="s">
        <v>1172</v>
      </c>
    </row>
    <row r="812" spans="1:2" x14ac:dyDescent="0.25">
      <c r="A812">
        <v>14252</v>
      </c>
      <c r="B812" t="s">
        <v>1173</v>
      </c>
    </row>
    <row r="813" spans="1:2" x14ac:dyDescent="0.25">
      <c r="A813">
        <v>14256</v>
      </c>
      <c r="B813" t="s">
        <v>1174</v>
      </c>
    </row>
    <row r="814" spans="1:2" x14ac:dyDescent="0.25">
      <c r="A814">
        <v>14259</v>
      </c>
      <c r="B814" t="s">
        <v>1175</v>
      </c>
    </row>
    <row r="815" spans="1:2" x14ac:dyDescent="0.25">
      <c r="A815">
        <v>14268</v>
      </c>
      <c r="B815" t="s">
        <v>1176</v>
      </c>
    </row>
    <row r="816" spans="1:2" x14ac:dyDescent="0.25">
      <c r="A816">
        <v>14273</v>
      </c>
      <c r="B816" t="s">
        <v>1177</v>
      </c>
    </row>
    <row r="817" spans="1:2" x14ac:dyDescent="0.25">
      <c r="A817">
        <v>14274</v>
      </c>
      <c r="B817" t="s">
        <v>1178</v>
      </c>
    </row>
    <row r="818" spans="1:2" x14ac:dyDescent="0.25">
      <c r="A818">
        <v>14275</v>
      </c>
      <c r="B818" t="s">
        <v>1179</v>
      </c>
    </row>
    <row r="819" spans="1:2" x14ac:dyDescent="0.25">
      <c r="A819">
        <v>14276</v>
      </c>
      <c r="B819" t="s">
        <v>1180</v>
      </c>
    </row>
    <row r="820" spans="1:2" x14ac:dyDescent="0.25">
      <c r="A820">
        <v>14278</v>
      </c>
      <c r="B820" t="s">
        <v>1181</v>
      </c>
    </row>
    <row r="821" spans="1:2" x14ac:dyDescent="0.25">
      <c r="A821">
        <v>14281</v>
      </c>
      <c r="B821" t="s">
        <v>1182</v>
      </c>
    </row>
    <row r="822" spans="1:2" x14ac:dyDescent="0.25">
      <c r="A822">
        <v>14282</v>
      </c>
      <c r="B822" t="s">
        <v>1183</v>
      </c>
    </row>
    <row r="823" spans="1:2" x14ac:dyDescent="0.25">
      <c r="A823">
        <v>14289</v>
      </c>
      <c r="B823" t="s">
        <v>1184</v>
      </c>
    </row>
    <row r="824" spans="1:2" x14ac:dyDescent="0.25">
      <c r="A824">
        <v>14292</v>
      </c>
      <c r="B824" t="s">
        <v>1185</v>
      </c>
    </row>
    <row r="825" spans="1:2" x14ac:dyDescent="0.25">
      <c r="A825">
        <v>14302</v>
      </c>
      <c r="B825" t="s">
        <v>1186</v>
      </c>
    </row>
    <row r="826" spans="1:2" x14ac:dyDescent="0.25">
      <c r="A826">
        <v>14303</v>
      </c>
      <c r="B826" t="s">
        <v>1187</v>
      </c>
    </row>
    <row r="827" spans="1:2" x14ac:dyDescent="0.25">
      <c r="A827">
        <v>14304</v>
      </c>
      <c r="B827" t="s">
        <v>1188</v>
      </c>
    </row>
    <row r="828" spans="1:2" x14ac:dyDescent="0.25">
      <c r="A828">
        <v>14305</v>
      </c>
      <c r="B828" t="s">
        <v>1189</v>
      </c>
    </row>
    <row r="829" spans="1:2" x14ac:dyDescent="0.25">
      <c r="A829">
        <v>14306</v>
      </c>
      <c r="B829" t="s">
        <v>1190</v>
      </c>
    </row>
    <row r="830" spans="1:2" x14ac:dyDescent="0.25">
      <c r="A830">
        <v>14309</v>
      </c>
      <c r="B830" t="s">
        <v>1191</v>
      </c>
    </row>
    <row r="831" spans="1:2" x14ac:dyDescent="0.25">
      <c r="A831">
        <v>14311</v>
      </c>
      <c r="B831" t="s">
        <v>1192</v>
      </c>
    </row>
    <row r="832" spans="1:2" x14ac:dyDescent="0.25">
      <c r="A832">
        <v>14312</v>
      </c>
      <c r="B832" t="s">
        <v>1193</v>
      </c>
    </row>
    <row r="833" spans="1:2" x14ac:dyDescent="0.25">
      <c r="A833">
        <v>14313</v>
      </c>
      <c r="B833" t="s">
        <v>1194</v>
      </c>
    </row>
    <row r="834" spans="1:2" x14ac:dyDescent="0.25">
      <c r="A834">
        <v>14315</v>
      </c>
      <c r="B834" t="s">
        <v>1195</v>
      </c>
    </row>
    <row r="835" spans="1:2" x14ac:dyDescent="0.25">
      <c r="A835">
        <v>14332</v>
      </c>
      <c r="B835" t="s">
        <v>1196</v>
      </c>
    </row>
    <row r="836" spans="1:2" x14ac:dyDescent="0.25">
      <c r="A836">
        <v>14357</v>
      </c>
      <c r="B836" t="s">
        <v>1197</v>
      </c>
    </row>
    <row r="837" spans="1:2" x14ac:dyDescent="0.25">
      <c r="A837">
        <v>14358</v>
      </c>
      <c r="B837" t="s">
        <v>1198</v>
      </c>
    </row>
    <row r="838" spans="1:2" x14ac:dyDescent="0.25">
      <c r="A838">
        <v>14362</v>
      </c>
      <c r="B838" t="s">
        <v>1199</v>
      </c>
    </row>
    <row r="839" spans="1:2" x14ac:dyDescent="0.25">
      <c r="A839">
        <v>14369</v>
      </c>
      <c r="B839" t="s">
        <v>1200</v>
      </c>
    </row>
    <row r="840" spans="1:2" x14ac:dyDescent="0.25">
      <c r="A840">
        <v>14370</v>
      </c>
      <c r="B840" t="s">
        <v>1201</v>
      </c>
    </row>
    <row r="841" spans="1:2" x14ac:dyDescent="0.25">
      <c r="A841">
        <v>14422</v>
      </c>
      <c r="B841" t="s">
        <v>1202</v>
      </c>
    </row>
    <row r="842" spans="1:2" x14ac:dyDescent="0.25">
      <c r="A842">
        <v>14431</v>
      </c>
      <c r="B842" t="s">
        <v>1203</v>
      </c>
    </row>
    <row r="843" spans="1:2" x14ac:dyDescent="0.25">
      <c r="A843">
        <v>14432</v>
      </c>
      <c r="B843" t="s">
        <v>1204</v>
      </c>
    </row>
    <row r="844" spans="1:2" x14ac:dyDescent="0.25">
      <c r="A844">
        <v>14437</v>
      </c>
      <c r="B844" t="s">
        <v>1971</v>
      </c>
    </row>
    <row r="845" spans="1:2" x14ac:dyDescent="0.25">
      <c r="A845">
        <v>14442</v>
      </c>
      <c r="B845" t="s">
        <v>1205</v>
      </c>
    </row>
    <row r="846" spans="1:2" x14ac:dyDescent="0.25">
      <c r="A846">
        <v>14445</v>
      </c>
      <c r="B846" t="s">
        <v>1206</v>
      </c>
    </row>
    <row r="847" spans="1:2" x14ac:dyDescent="0.25">
      <c r="A847">
        <v>14456</v>
      </c>
      <c r="B847" t="s">
        <v>1207</v>
      </c>
    </row>
    <row r="848" spans="1:2" x14ac:dyDescent="0.25">
      <c r="A848">
        <v>14473</v>
      </c>
      <c r="B848" t="s">
        <v>1208</v>
      </c>
    </row>
    <row r="849" spans="1:2" x14ac:dyDescent="0.25">
      <c r="A849">
        <v>14483</v>
      </c>
      <c r="B849" t="s">
        <v>1209</v>
      </c>
    </row>
    <row r="850" spans="1:2" x14ac:dyDescent="0.25">
      <c r="A850">
        <v>14488</v>
      </c>
      <c r="B850" t="s">
        <v>1210</v>
      </c>
    </row>
    <row r="851" spans="1:2" x14ac:dyDescent="0.25">
      <c r="A851">
        <v>14498</v>
      </c>
      <c r="B851" t="s">
        <v>1211</v>
      </c>
    </row>
    <row r="852" spans="1:2" x14ac:dyDescent="0.25">
      <c r="A852">
        <v>14510</v>
      </c>
      <c r="B852" t="s">
        <v>1212</v>
      </c>
    </row>
    <row r="853" spans="1:2" x14ac:dyDescent="0.25">
      <c r="A853">
        <v>14511</v>
      </c>
      <c r="B853" t="s">
        <v>1213</v>
      </c>
    </row>
    <row r="854" spans="1:2" x14ac:dyDescent="0.25">
      <c r="A854">
        <v>14522</v>
      </c>
      <c r="B854" t="s">
        <v>1972</v>
      </c>
    </row>
    <row r="855" spans="1:2" x14ac:dyDescent="0.25">
      <c r="A855">
        <v>14524</v>
      </c>
      <c r="B855" t="s">
        <v>1214</v>
      </c>
    </row>
    <row r="856" spans="1:2" x14ac:dyDescent="0.25">
      <c r="A856">
        <v>14525</v>
      </c>
      <c r="B856" t="s">
        <v>1215</v>
      </c>
    </row>
    <row r="857" spans="1:2" x14ac:dyDescent="0.25">
      <c r="A857">
        <v>14562</v>
      </c>
      <c r="B857" t="s">
        <v>341</v>
      </c>
    </row>
    <row r="858" spans="1:2" x14ac:dyDescent="0.25">
      <c r="A858">
        <v>14563</v>
      </c>
      <c r="B858" t="s">
        <v>1216</v>
      </c>
    </row>
    <row r="859" spans="1:2" x14ac:dyDescent="0.25">
      <c r="A859">
        <v>14568</v>
      </c>
      <c r="B859" t="s">
        <v>1217</v>
      </c>
    </row>
    <row r="860" spans="1:2" x14ac:dyDescent="0.25">
      <c r="A860">
        <v>14599</v>
      </c>
      <c r="B860" t="s">
        <v>1446</v>
      </c>
    </row>
    <row r="861" spans="1:2" x14ac:dyDescent="0.25">
      <c r="A861">
        <v>14601</v>
      </c>
      <c r="B861" t="s">
        <v>1218</v>
      </c>
    </row>
    <row r="862" spans="1:2" x14ac:dyDescent="0.25">
      <c r="A862">
        <v>14603</v>
      </c>
      <c r="B862" t="s">
        <v>1219</v>
      </c>
    </row>
    <row r="863" spans="1:2" x14ac:dyDescent="0.25">
      <c r="A863">
        <v>14604</v>
      </c>
      <c r="B863" t="s">
        <v>1220</v>
      </c>
    </row>
    <row r="864" spans="1:2" x14ac:dyDescent="0.25">
      <c r="A864">
        <v>14605</v>
      </c>
      <c r="B864" t="s">
        <v>1221</v>
      </c>
    </row>
    <row r="865" spans="1:2" x14ac:dyDescent="0.25">
      <c r="A865">
        <v>14615</v>
      </c>
      <c r="B865" t="s">
        <v>1222</v>
      </c>
    </row>
    <row r="866" spans="1:2" x14ac:dyDescent="0.25">
      <c r="A866">
        <v>14626</v>
      </c>
      <c r="B866" t="s">
        <v>1223</v>
      </c>
    </row>
    <row r="867" spans="1:2" x14ac:dyDescent="0.25">
      <c r="A867">
        <v>14629</v>
      </c>
      <c r="B867" t="s">
        <v>1224</v>
      </c>
    </row>
    <row r="868" spans="1:2" x14ac:dyDescent="0.25">
      <c r="A868">
        <v>14634</v>
      </c>
      <c r="B868" t="s">
        <v>1225</v>
      </c>
    </row>
    <row r="869" spans="1:2" x14ac:dyDescent="0.25">
      <c r="A869">
        <v>14640</v>
      </c>
      <c r="B869" t="s">
        <v>1226</v>
      </c>
    </row>
    <row r="870" spans="1:2" x14ac:dyDescent="0.25">
      <c r="A870">
        <v>14663</v>
      </c>
      <c r="B870" t="s">
        <v>1227</v>
      </c>
    </row>
    <row r="871" spans="1:2" x14ac:dyDescent="0.25">
      <c r="A871">
        <v>14669</v>
      </c>
      <c r="B871" t="s">
        <v>1228</v>
      </c>
    </row>
    <row r="872" spans="1:2" x14ac:dyDescent="0.25">
      <c r="A872">
        <v>14670</v>
      </c>
      <c r="B872" t="s">
        <v>1229</v>
      </c>
    </row>
    <row r="873" spans="1:2" x14ac:dyDescent="0.25">
      <c r="A873">
        <v>14673</v>
      </c>
      <c r="B873" t="s">
        <v>1230</v>
      </c>
    </row>
    <row r="874" spans="1:2" x14ac:dyDescent="0.25">
      <c r="A874">
        <v>14680</v>
      </c>
      <c r="B874" t="s">
        <v>1231</v>
      </c>
    </row>
    <row r="875" spans="1:2" x14ac:dyDescent="0.25">
      <c r="A875">
        <v>14685</v>
      </c>
      <c r="B875" t="s">
        <v>1232</v>
      </c>
    </row>
    <row r="876" spans="1:2" x14ac:dyDescent="0.25">
      <c r="A876">
        <v>14710</v>
      </c>
      <c r="B876" t="s">
        <v>1233</v>
      </c>
    </row>
    <row r="877" spans="1:2" x14ac:dyDescent="0.25">
      <c r="A877">
        <v>14712</v>
      </c>
      <c r="B877" t="s">
        <v>1234</v>
      </c>
    </row>
    <row r="878" spans="1:2" x14ac:dyDescent="0.25">
      <c r="A878">
        <v>14714</v>
      </c>
      <c r="B878" t="s">
        <v>1235</v>
      </c>
    </row>
    <row r="879" spans="1:2" x14ac:dyDescent="0.25">
      <c r="A879">
        <v>14715</v>
      </c>
      <c r="B879" t="s">
        <v>1236</v>
      </c>
    </row>
    <row r="880" spans="1:2" x14ac:dyDescent="0.25">
      <c r="A880">
        <v>14716</v>
      </c>
      <c r="B880" t="s">
        <v>1237</v>
      </c>
    </row>
    <row r="881" spans="1:2" x14ac:dyDescent="0.25">
      <c r="A881">
        <v>14717</v>
      </c>
      <c r="B881" t="s">
        <v>1238</v>
      </c>
    </row>
    <row r="882" spans="1:2" x14ac:dyDescent="0.25">
      <c r="A882">
        <v>14725</v>
      </c>
      <c r="B882" t="s">
        <v>1239</v>
      </c>
    </row>
    <row r="883" spans="1:2" x14ac:dyDescent="0.25">
      <c r="A883">
        <v>14730</v>
      </c>
      <c r="B883" t="s">
        <v>1240</v>
      </c>
    </row>
    <row r="884" spans="1:2" x14ac:dyDescent="0.25">
      <c r="A884">
        <v>14732</v>
      </c>
      <c r="B884" t="s">
        <v>1241</v>
      </c>
    </row>
    <row r="885" spans="1:2" x14ac:dyDescent="0.25">
      <c r="A885">
        <v>14733</v>
      </c>
      <c r="B885" t="s">
        <v>1242</v>
      </c>
    </row>
    <row r="886" spans="1:2" x14ac:dyDescent="0.25">
      <c r="A886">
        <v>14734</v>
      </c>
      <c r="B886" t="s">
        <v>1243</v>
      </c>
    </row>
    <row r="887" spans="1:2" x14ac:dyDescent="0.25">
      <c r="A887">
        <v>14735</v>
      </c>
      <c r="B887" t="s">
        <v>1244</v>
      </c>
    </row>
    <row r="888" spans="1:2" x14ac:dyDescent="0.25">
      <c r="A888">
        <v>14736</v>
      </c>
      <c r="B888" t="s">
        <v>1245</v>
      </c>
    </row>
    <row r="889" spans="1:2" x14ac:dyDescent="0.25">
      <c r="A889">
        <v>14737</v>
      </c>
      <c r="B889" t="s">
        <v>1246</v>
      </c>
    </row>
    <row r="890" spans="1:2" x14ac:dyDescent="0.25">
      <c r="A890">
        <v>14738</v>
      </c>
      <c r="B890" t="s">
        <v>1247</v>
      </c>
    </row>
    <row r="891" spans="1:2" x14ac:dyDescent="0.25">
      <c r="A891">
        <v>14740</v>
      </c>
      <c r="B891" t="s">
        <v>1248</v>
      </c>
    </row>
    <row r="892" spans="1:2" x14ac:dyDescent="0.25">
      <c r="A892">
        <v>14741</v>
      </c>
      <c r="B892" t="s">
        <v>1249</v>
      </c>
    </row>
    <row r="893" spans="1:2" x14ac:dyDescent="0.25">
      <c r="A893">
        <v>14750</v>
      </c>
      <c r="B893" t="s">
        <v>1250</v>
      </c>
    </row>
    <row r="894" spans="1:2" x14ac:dyDescent="0.25">
      <c r="A894">
        <v>14754</v>
      </c>
      <c r="B894" t="s">
        <v>1251</v>
      </c>
    </row>
    <row r="895" spans="1:2" x14ac:dyDescent="0.25">
      <c r="A895">
        <v>14756</v>
      </c>
      <c r="B895" t="s">
        <v>1252</v>
      </c>
    </row>
    <row r="896" spans="1:2" x14ac:dyDescent="0.25">
      <c r="A896">
        <v>14758</v>
      </c>
      <c r="B896" t="s">
        <v>1253</v>
      </c>
    </row>
    <row r="897" spans="1:2" x14ac:dyDescent="0.25">
      <c r="A897">
        <v>14763</v>
      </c>
      <c r="B897" t="s">
        <v>1254</v>
      </c>
    </row>
    <row r="898" spans="1:2" x14ac:dyDescent="0.25">
      <c r="A898">
        <v>14781</v>
      </c>
      <c r="B898" t="s">
        <v>1255</v>
      </c>
    </row>
    <row r="899" spans="1:2" x14ac:dyDescent="0.25">
      <c r="A899">
        <v>14782</v>
      </c>
      <c r="B899" t="s">
        <v>1256</v>
      </c>
    </row>
    <row r="900" spans="1:2" x14ac:dyDescent="0.25">
      <c r="A900">
        <v>14783</v>
      </c>
      <c r="B900" t="s">
        <v>1257</v>
      </c>
    </row>
    <row r="901" spans="1:2" x14ac:dyDescent="0.25">
      <c r="A901">
        <v>14784</v>
      </c>
      <c r="B901" t="s">
        <v>1258</v>
      </c>
    </row>
    <row r="902" spans="1:2" x14ac:dyDescent="0.25">
      <c r="A902">
        <v>14785</v>
      </c>
      <c r="B902" t="s">
        <v>1259</v>
      </c>
    </row>
    <row r="903" spans="1:2" x14ac:dyDescent="0.25">
      <c r="A903">
        <v>14786</v>
      </c>
      <c r="B903" t="s">
        <v>1260</v>
      </c>
    </row>
    <row r="904" spans="1:2" x14ac:dyDescent="0.25">
      <c r="A904">
        <v>14788</v>
      </c>
      <c r="B904" t="s">
        <v>1261</v>
      </c>
    </row>
    <row r="905" spans="1:2" x14ac:dyDescent="0.25">
      <c r="A905">
        <v>14790</v>
      </c>
      <c r="B905" t="s">
        <v>1262</v>
      </c>
    </row>
    <row r="906" spans="1:2" x14ac:dyDescent="0.25">
      <c r="A906">
        <v>14791</v>
      </c>
      <c r="B906" t="s">
        <v>1263</v>
      </c>
    </row>
    <row r="907" spans="1:2" x14ac:dyDescent="0.25">
      <c r="A907">
        <v>14801</v>
      </c>
      <c r="B907" t="s">
        <v>342</v>
      </c>
    </row>
    <row r="908" spans="1:2" x14ac:dyDescent="0.25">
      <c r="A908">
        <v>14802</v>
      </c>
      <c r="B908" t="s">
        <v>190</v>
      </c>
    </row>
    <row r="909" spans="1:2" x14ac:dyDescent="0.25">
      <c r="A909">
        <v>14803</v>
      </c>
      <c r="B909" t="s">
        <v>509</v>
      </c>
    </row>
    <row r="910" spans="1:2" x14ac:dyDescent="0.25">
      <c r="A910">
        <v>14808</v>
      </c>
      <c r="B910" t="s">
        <v>192</v>
      </c>
    </row>
    <row r="911" spans="1:2" x14ac:dyDescent="0.25">
      <c r="A911">
        <v>14809</v>
      </c>
      <c r="B911" t="s">
        <v>1405</v>
      </c>
    </row>
    <row r="912" spans="1:2" x14ac:dyDescent="0.25">
      <c r="A912">
        <v>14810</v>
      </c>
      <c r="B912" t="s">
        <v>1447</v>
      </c>
    </row>
    <row r="913" spans="1:2" x14ac:dyDescent="0.25">
      <c r="A913">
        <v>14811</v>
      </c>
      <c r="B913" t="s">
        <v>523</v>
      </c>
    </row>
    <row r="914" spans="1:2" x14ac:dyDescent="0.25">
      <c r="A914">
        <v>14994</v>
      </c>
      <c r="B914" t="s">
        <v>1264</v>
      </c>
    </row>
    <row r="915" spans="1:2" x14ac:dyDescent="0.25">
      <c r="A915">
        <v>14998</v>
      </c>
      <c r="B915" t="s">
        <v>1286</v>
      </c>
    </row>
    <row r="916" spans="1:2" x14ac:dyDescent="0.25">
      <c r="A916">
        <v>14999</v>
      </c>
      <c r="B916" t="s">
        <v>1287</v>
      </c>
    </row>
    <row r="917" spans="1:2" x14ac:dyDescent="0.25">
      <c r="A917">
        <v>15000</v>
      </c>
      <c r="B917" t="s">
        <v>343</v>
      </c>
    </row>
    <row r="918" spans="1:2" x14ac:dyDescent="0.25">
      <c r="A918">
        <v>15001</v>
      </c>
      <c r="B918" t="s">
        <v>344</v>
      </c>
    </row>
    <row r="919" spans="1:2" x14ac:dyDescent="0.25">
      <c r="A919">
        <v>15021</v>
      </c>
      <c r="B919" t="s">
        <v>1288</v>
      </c>
    </row>
    <row r="920" spans="1:2" x14ac:dyDescent="0.25">
      <c r="A920">
        <v>15027</v>
      </c>
      <c r="B920" t="s">
        <v>1448</v>
      </c>
    </row>
    <row r="921" spans="1:2" x14ac:dyDescent="0.25">
      <c r="A921">
        <v>15055</v>
      </c>
      <c r="B921" t="s">
        <v>345</v>
      </c>
    </row>
    <row r="922" spans="1:2" x14ac:dyDescent="0.25">
      <c r="A922">
        <v>15060</v>
      </c>
      <c r="B922" t="s">
        <v>1365</v>
      </c>
    </row>
    <row r="923" spans="1:2" x14ac:dyDescent="0.25">
      <c r="A923">
        <v>15063</v>
      </c>
      <c r="B923" t="s">
        <v>346</v>
      </c>
    </row>
    <row r="924" spans="1:2" x14ac:dyDescent="0.25">
      <c r="A924">
        <v>15075</v>
      </c>
      <c r="B924" t="s">
        <v>347</v>
      </c>
    </row>
    <row r="925" spans="1:2" x14ac:dyDescent="0.25">
      <c r="A925">
        <v>15080</v>
      </c>
      <c r="B925" t="s">
        <v>1265</v>
      </c>
    </row>
    <row r="926" spans="1:2" x14ac:dyDescent="0.25">
      <c r="A926">
        <v>15090</v>
      </c>
      <c r="B926" t="s">
        <v>1266</v>
      </c>
    </row>
    <row r="927" spans="1:2" x14ac:dyDescent="0.25">
      <c r="A927">
        <v>15099</v>
      </c>
      <c r="B927" t="s">
        <v>349</v>
      </c>
    </row>
    <row r="928" spans="1:2" x14ac:dyDescent="0.25">
      <c r="A928">
        <v>15119</v>
      </c>
      <c r="B928" t="s">
        <v>350</v>
      </c>
    </row>
    <row r="929" spans="1:2" x14ac:dyDescent="0.25">
      <c r="A929">
        <v>15125</v>
      </c>
      <c r="B929" t="s">
        <v>351</v>
      </c>
    </row>
    <row r="930" spans="1:2" x14ac:dyDescent="0.25">
      <c r="A930">
        <v>15126</v>
      </c>
      <c r="B930" t="s">
        <v>352</v>
      </c>
    </row>
    <row r="931" spans="1:2" x14ac:dyDescent="0.25">
      <c r="A931">
        <v>15127</v>
      </c>
      <c r="B931" t="s">
        <v>353</v>
      </c>
    </row>
    <row r="932" spans="1:2" x14ac:dyDescent="0.25">
      <c r="A932">
        <v>15132</v>
      </c>
      <c r="B932" t="s">
        <v>354</v>
      </c>
    </row>
    <row r="933" spans="1:2" x14ac:dyDescent="0.25">
      <c r="A933">
        <v>15135</v>
      </c>
      <c r="B933" t="s">
        <v>355</v>
      </c>
    </row>
    <row r="934" spans="1:2" x14ac:dyDescent="0.25">
      <c r="A934">
        <v>15139</v>
      </c>
      <c r="B934" t="s">
        <v>356</v>
      </c>
    </row>
    <row r="935" spans="1:2" x14ac:dyDescent="0.25">
      <c r="A935">
        <v>15144</v>
      </c>
      <c r="B935" t="s">
        <v>1267</v>
      </c>
    </row>
    <row r="936" spans="1:2" x14ac:dyDescent="0.25">
      <c r="A936">
        <v>15147</v>
      </c>
      <c r="B936" t="s">
        <v>1262</v>
      </c>
    </row>
    <row r="937" spans="1:2" x14ac:dyDescent="0.25">
      <c r="A937">
        <v>15151</v>
      </c>
      <c r="B937" t="s">
        <v>357</v>
      </c>
    </row>
    <row r="938" spans="1:2" x14ac:dyDescent="0.25">
      <c r="A938">
        <v>15153</v>
      </c>
      <c r="B938" t="s">
        <v>358</v>
      </c>
    </row>
    <row r="939" spans="1:2" x14ac:dyDescent="0.25">
      <c r="A939">
        <v>15155</v>
      </c>
      <c r="B939" t="s">
        <v>1268</v>
      </c>
    </row>
    <row r="940" spans="1:2" x14ac:dyDescent="0.25">
      <c r="A940">
        <v>15157</v>
      </c>
      <c r="B940" t="s">
        <v>359</v>
      </c>
    </row>
    <row r="941" spans="1:2" x14ac:dyDescent="0.25">
      <c r="A941">
        <v>15158</v>
      </c>
      <c r="B941" t="s">
        <v>360</v>
      </c>
    </row>
    <row r="942" spans="1:2" x14ac:dyDescent="0.25">
      <c r="A942">
        <v>15159</v>
      </c>
      <c r="B942" t="s">
        <v>361</v>
      </c>
    </row>
    <row r="943" spans="1:2" x14ac:dyDescent="0.25">
      <c r="A943">
        <v>15160</v>
      </c>
      <c r="B943" t="s">
        <v>362</v>
      </c>
    </row>
    <row r="944" spans="1:2" x14ac:dyDescent="0.25">
      <c r="A944">
        <v>15161</v>
      </c>
      <c r="B944" t="s">
        <v>1366</v>
      </c>
    </row>
    <row r="945" spans="1:2" x14ac:dyDescent="0.25">
      <c r="A945">
        <v>15162</v>
      </c>
      <c r="B945" t="s">
        <v>363</v>
      </c>
    </row>
    <row r="946" spans="1:2" x14ac:dyDescent="0.25">
      <c r="A946">
        <v>15163</v>
      </c>
      <c r="B946" t="s">
        <v>364</v>
      </c>
    </row>
    <row r="947" spans="1:2" x14ac:dyDescent="0.25">
      <c r="A947">
        <v>15165</v>
      </c>
      <c r="B947" t="s">
        <v>365</v>
      </c>
    </row>
    <row r="948" spans="1:2" x14ac:dyDescent="0.25">
      <c r="A948">
        <v>15166</v>
      </c>
      <c r="B948" t="s">
        <v>366</v>
      </c>
    </row>
    <row r="949" spans="1:2" x14ac:dyDescent="0.25">
      <c r="A949">
        <v>15168</v>
      </c>
      <c r="B949" t="s">
        <v>367</v>
      </c>
    </row>
    <row r="950" spans="1:2" x14ac:dyDescent="0.25">
      <c r="A950">
        <v>15175</v>
      </c>
      <c r="B950" t="s">
        <v>368</v>
      </c>
    </row>
    <row r="951" spans="1:2" x14ac:dyDescent="0.25">
      <c r="A951">
        <v>15176</v>
      </c>
      <c r="B951" t="s">
        <v>369</v>
      </c>
    </row>
    <row r="952" spans="1:2" x14ac:dyDescent="0.25">
      <c r="A952">
        <v>15177</v>
      </c>
      <c r="B952" t="s">
        <v>370</v>
      </c>
    </row>
    <row r="953" spans="1:2" x14ac:dyDescent="0.25">
      <c r="A953">
        <v>15180</v>
      </c>
      <c r="B953" t="s">
        <v>371</v>
      </c>
    </row>
    <row r="954" spans="1:2" x14ac:dyDescent="0.25">
      <c r="A954">
        <v>15182</v>
      </c>
      <c r="B954" t="s">
        <v>1269</v>
      </c>
    </row>
    <row r="955" spans="1:2" x14ac:dyDescent="0.25">
      <c r="A955">
        <v>15184</v>
      </c>
      <c r="B955" t="s">
        <v>372</v>
      </c>
    </row>
    <row r="956" spans="1:2" x14ac:dyDescent="0.25">
      <c r="A956">
        <v>15197</v>
      </c>
      <c r="B956" t="s">
        <v>1289</v>
      </c>
    </row>
    <row r="957" spans="1:2" x14ac:dyDescent="0.25">
      <c r="A957">
        <v>15199</v>
      </c>
      <c r="B957" t="s">
        <v>1290</v>
      </c>
    </row>
    <row r="958" spans="1:2" x14ac:dyDescent="0.25">
      <c r="A958">
        <v>15209</v>
      </c>
      <c r="B958" t="s">
        <v>1270</v>
      </c>
    </row>
    <row r="959" spans="1:2" x14ac:dyDescent="0.25">
      <c r="A959">
        <v>15212</v>
      </c>
      <c r="B959" t="s">
        <v>1449</v>
      </c>
    </row>
    <row r="960" spans="1:2" x14ac:dyDescent="0.25">
      <c r="A960">
        <v>15214</v>
      </c>
      <c r="B960" t="s">
        <v>373</v>
      </c>
    </row>
    <row r="961" spans="1:2" x14ac:dyDescent="0.25">
      <c r="A961">
        <v>15215</v>
      </c>
      <c r="B961" t="s">
        <v>1271</v>
      </c>
    </row>
    <row r="962" spans="1:2" x14ac:dyDescent="0.25">
      <c r="A962">
        <v>15216</v>
      </c>
      <c r="B962" t="s">
        <v>1450</v>
      </c>
    </row>
    <row r="963" spans="1:2" x14ac:dyDescent="0.25">
      <c r="A963">
        <v>15217</v>
      </c>
      <c r="B963" t="s">
        <v>1451</v>
      </c>
    </row>
    <row r="964" spans="1:2" x14ac:dyDescent="0.25">
      <c r="A964">
        <v>15218</v>
      </c>
      <c r="B964" t="s">
        <v>1452</v>
      </c>
    </row>
    <row r="965" spans="1:2" x14ac:dyDescent="0.25">
      <c r="A965">
        <v>15220</v>
      </c>
      <c r="B965" t="s">
        <v>374</v>
      </c>
    </row>
    <row r="966" spans="1:2" x14ac:dyDescent="0.25">
      <c r="A966">
        <v>15221</v>
      </c>
      <c r="B966" t="s">
        <v>375</v>
      </c>
    </row>
    <row r="967" spans="1:2" x14ac:dyDescent="0.25">
      <c r="A967">
        <v>15222</v>
      </c>
      <c r="B967" t="s">
        <v>376</v>
      </c>
    </row>
    <row r="968" spans="1:2" x14ac:dyDescent="0.25">
      <c r="A968">
        <v>15223</v>
      </c>
      <c r="B968" t="s">
        <v>377</v>
      </c>
    </row>
    <row r="969" spans="1:2" x14ac:dyDescent="0.25">
      <c r="A969">
        <v>15224</v>
      </c>
      <c r="B969" t="s">
        <v>378</v>
      </c>
    </row>
    <row r="970" spans="1:2" x14ac:dyDescent="0.25">
      <c r="A970">
        <v>15226</v>
      </c>
      <c r="B970" t="s">
        <v>379</v>
      </c>
    </row>
    <row r="971" spans="1:2" x14ac:dyDescent="0.25">
      <c r="A971">
        <v>15227</v>
      </c>
      <c r="B971" t="s">
        <v>380</v>
      </c>
    </row>
    <row r="972" spans="1:2" x14ac:dyDescent="0.25">
      <c r="A972">
        <v>15230</v>
      </c>
      <c r="B972" t="s">
        <v>1272</v>
      </c>
    </row>
    <row r="973" spans="1:2" x14ac:dyDescent="0.25">
      <c r="A973">
        <v>15238</v>
      </c>
      <c r="B973" t="s">
        <v>381</v>
      </c>
    </row>
    <row r="974" spans="1:2" x14ac:dyDescent="0.25">
      <c r="A974">
        <v>15239</v>
      </c>
      <c r="B974" t="s">
        <v>984</v>
      </c>
    </row>
    <row r="975" spans="1:2" x14ac:dyDescent="0.25">
      <c r="A975">
        <v>15240</v>
      </c>
      <c r="B975" t="s">
        <v>1453</v>
      </c>
    </row>
    <row r="976" spans="1:2" x14ac:dyDescent="0.25">
      <c r="A976">
        <v>15241</v>
      </c>
      <c r="B976" t="s">
        <v>2001</v>
      </c>
    </row>
    <row r="977" spans="1:2" x14ac:dyDescent="0.25">
      <c r="A977">
        <v>15242</v>
      </c>
      <c r="B977" t="s">
        <v>2002</v>
      </c>
    </row>
    <row r="978" spans="1:2" x14ac:dyDescent="0.25">
      <c r="A978">
        <v>15243</v>
      </c>
      <c r="B978" t="s">
        <v>282</v>
      </c>
    </row>
    <row r="979" spans="1:2" x14ac:dyDescent="0.25">
      <c r="A979">
        <v>15248</v>
      </c>
      <c r="B979" t="s">
        <v>383</v>
      </c>
    </row>
    <row r="980" spans="1:2" x14ac:dyDescent="0.25">
      <c r="A980">
        <v>15253</v>
      </c>
      <c r="B980" t="s">
        <v>385</v>
      </c>
    </row>
    <row r="981" spans="1:2" x14ac:dyDescent="0.25">
      <c r="A981">
        <v>15254</v>
      </c>
      <c r="B981" t="s">
        <v>386</v>
      </c>
    </row>
    <row r="982" spans="1:2" x14ac:dyDescent="0.25">
      <c r="A982">
        <v>15255</v>
      </c>
      <c r="B982" t="s">
        <v>387</v>
      </c>
    </row>
    <row r="983" spans="1:2" x14ac:dyDescent="0.25">
      <c r="A983">
        <v>15256</v>
      </c>
      <c r="B983" t="s">
        <v>388</v>
      </c>
    </row>
    <row r="984" spans="1:2" x14ac:dyDescent="0.25">
      <c r="A984">
        <v>15259</v>
      </c>
      <c r="B984" t="s">
        <v>390</v>
      </c>
    </row>
    <row r="985" spans="1:2" x14ac:dyDescent="0.25">
      <c r="A985">
        <v>15260</v>
      </c>
      <c r="B985" t="s">
        <v>391</v>
      </c>
    </row>
    <row r="986" spans="1:2" x14ac:dyDescent="0.25">
      <c r="A986">
        <v>15263</v>
      </c>
      <c r="B986" t="s">
        <v>1454</v>
      </c>
    </row>
    <row r="987" spans="1:2" x14ac:dyDescent="0.25">
      <c r="A987">
        <v>15265</v>
      </c>
      <c r="B987" t="s">
        <v>392</v>
      </c>
    </row>
    <row r="988" spans="1:2" x14ac:dyDescent="0.25">
      <c r="A988">
        <v>15268</v>
      </c>
      <c r="B988" t="s">
        <v>393</v>
      </c>
    </row>
    <row r="989" spans="1:2" x14ac:dyDescent="0.25">
      <c r="A989">
        <v>15269</v>
      </c>
      <c r="B989" t="s">
        <v>394</v>
      </c>
    </row>
    <row r="990" spans="1:2" x14ac:dyDescent="0.25">
      <c r="A990">
        <v>15270</v>
      </c>
      <c r="B990" t="s">
        <v>395</v>
      </c>
    </row>
    <row r="991" spans="1:2" x14ac:dyDescent="0.25">
      <c r="A991">
        <v>15273</v>
      </c>
      <c r="B991" t="s">
        <v>1455</v>
      </c>
    </row>
    <row r="992" spans="1:2" x14ac:dyDescent="0.25">
      <c r="A992">
        <v>15278</v>
      </c>
      <c r="B992" t="s">
        <v>397</v>
      </c>
    </row>
    <row r="993" spans="1:2" x14ac:dyDescent="0.25">
      <c r="A993">
        <v>15282</v>
      </c>
      <c r="B993" t="s">
        <v>400</v>
      </c>
    </row>
    <row r="994" spans="1:2" x14ac:dyDescent="0.25">
      <c r="A994">
        <v>15283</v>
      </c>
      <c r="B994" t="s">
        <v>401</v>
      </c>
    </row>
    <row r="995" spans="1:2" x14ac:dyDescent="0.25">
      <c r="A995">
        <v>15284</v>
      </c>
      <c r="B995" t="s">
        <v>402</v>
      </c>
    </row>
    <row r="996" spans="1:2" x14ac:dyDescent="0.25">
      <c r="A996">
        <v>15285</v>
      </c>
      <c r="B996" t="s">
        <v>403</v>
      </c>
    </row>
    <row r="997" spans="1:2" x14ac:dyDescent="0.25">
      <c r="A997">
        <v>15286</v>
      </c>
      <c r="B997" t="s">
        <v>404</v>
      </c>
    </row>
    <row r="998" spans="1:2" x14ac:dyDescent="0.25">
      <c r="A998">
        <v>15287</v>
      </c>
      <c r="B998" t="s">
        <v>405</v>
      </c>
    </row>
    <row r="999" spans="1:2" x14ac:dyDescent="0.25">
      <c r="A999">
        <v>15288</v>
      </c>
      <c r="B999" t="s">
        <v>406</v>
      </c>
    </row>
    <row r="1000" spans="1:2" x14ac:dyDescent="0.25">
      <c r="A1000">
        <v>15289</v>
      </c>
      <c r="B1000" t="s">
        <v>407</v>
      </c>
    </row>
    <row r="1001" spans="1:2" x14ac:dyDescent="0.25">
      <c r="A1001">
        <v>15290</v>
      </c>
      <c r="B1001" t="s">
        <v>408</v>
      </c>
    </row>
    <row r="1002" spans="1:2" x14ac:dyDescent="0.25">
      <c r="A1002">
        <v>15291</v>
      </c>
      <c r="B1002" t="s">
        <v>409</v>
      </c>
    </row>
    <row r="1003" spans="1:2" x14ac:dyDescent="0.25">
      <c r="A1003">
        <v>15292</v>
      </c>
      <c r="B1003" t="s">
        <v>410</v>
      </c>
    </row>
    <row r="1004" spans="1:2" x14ac:dyDescent="0.25">
      <c r="A1004">
        <v>15293</v>
      </c>
      <c r="B1004" t="s">
        <v>411</v>
      </c>
    </row>
    <row r="1005" spans="1:2" x14ac:dyDescent="0.25">
      <c r="A1005">
        <v>15294</v>
      </c>
      <c r="B1005" t="s">
        <v>412</v>
      </c>
    </row>
    <row r="1006" spans="1:2" x14ac:dyDescent="0.25">
      <c r="A1006">
        <v>15296</v>
      </c>
      <c r="B1006" t="s">
        <v>413</v>
      </c>
    </row>
    <row r="1007" spans="1:2" x14ac:dyDescent="0.25">
      <c r="A1007">
        <v>15297</v>
      </c>
      <c r="B1007" t="s">
        <v>414</v>
      </c>
    </row>
    <row r="1008" spans="1:2" x14ac:dyDescent="0.25">
      <c r="A1008">
        <v>15299</v>
      </c>
      <c r="B1008" t="s">
        <v>415</v>
      </c>
    </row>
    <row r="1009" spans="1:2" x14ac:dyDescent="0.25">
      <c r="A1009">
        <v>15302</v>
      </c>
      <c r="B1009" t="s">
        <v>417</v>
      </c>
    </row>
    <row r="1010" spans="1:2" x14ac:dyDescent="0.25">
      <c r="A1010">
        <v>15303</v>
      </c>
      <c r="B1010" t="s">
        <v>418</v>
      </c>
    </row>
    <row r="1011" spans="1:2" x14ac:dyDescent="0.25">
      <c r="A1011">
        <v>15304</v>
      </c>
      <c r="B1011" t="s">
        <v>419</v>
      </c>
    </row>
    <row r="1012" spans="1:2" x14ac:dyDescent="0.25">
      <c r="A1012">
        <v>15307</v>
      </c>
      <c r="B1012" t="s">
        <v>420</v>
      </c>
    </row>
    <row r="1013" spans="1:2" x14ac:dyDescent="0.25">
      <c r="A1013">
        <v>15308</v>
      </c>
      <c r="B1013" t="s">
        <v>421</v>
      </c>
    </row>
    <row r="1014" spans="1:2" x14ac:dyDescent="0.25">
      <c r="A1014">
        <v>15309</v>
      </c>
      <c r="B1014" t="s">
        <v>422</v>
      </c>
    </row>
    <row r="1015" spans="1:2" x14ac:dyDescent="0.25">
      <c r="A1015">
        <v>15324</v>
      </c>
      <c r="B1015" t="s">
        <v>425</v>
      </c>
    </row>
    <row r="1016" spans="1:2" x14ac:dyDescent="0.25">
      <c r="A1016">
        <v>15327</v>
      </c>
      <c r="B1016" t="s">
        <v>426</v>
      </c>
    </row>
    <row r="1017" spans="1:2" x14ac:dyDescent="0.25">
      <c r="A1017">
        <v>15345</v>
      </c>
      <c r="B1017" t="s">
        <v>427</v>
      </c>
    </row>
    <row r="1018" spans="1:2" x14ac:dyDescent="0.25">
      <c r="A1018">
        <v>15347</v>
      </c>
      <c r="B1018" t="s">
        <v>429</v>
      </c>
    </row>
    <row r="1019" spans="1:2" x14ac:dyDescent="0.25">
      <c r="A1019">
        <v>15354</v>
      </c>
      <c r="B1019" t="s">
        <v>431</v>
      </c>
    </row>
    <row r="1020" spans="1:2" x14ac:dyDescent="0.25">
      <c r="A1020">
        <v>15359</v>
      </c>
      <c r="B1020" t="s">
        <v>432</v>
      </c>
    </row>
    <row r="1021" spans="1:2" x14ac:dyDescent="0.25">
      <c r="A1021">
        <v>15360</v>
      </c>
      <c r="B1021" t="s">
        <v>433</v>
      </c>
    </row>
    <row r="1022" spans="1:2" x14ac:dyDescent="0.25">
      <c r="A1022">
        <v>15385</v>
      </c>
      <c r="B1022" t="s">
        <v>1456</v>
      </c>
    </row>
    <row r="1023" spans="1:2" x14ac:dyDescent="0.25">
      <c r="A1023">
        <v>15388</v>
      </c>
      <c r="B1023" t="s">
        <v>592</v>
      </c>
    </row>
    <row r="1024" spans="1:2" x14ac:dyDescent="0.25">
      <c r="A1024">
        <v>15397</v>
      </c>
      <c r="B1024" t="s">
        <v>180</v>
      </c>
    </row>
    <row r="1025" spans="1:2" x14ac:dyDescent="0.25">
      <c r="A1025">
        <v>15410</v>
      </c>
      <c r="B1025" t="s">
        <v>434</v>
      </c>
    </row>
    <row r="1026" spans="1:2" x14ac:dyDescent="0.25">
      <c r="A1026">
        <v>15419</v>
      </c>
      <c r="B1026" t="s">
        <v>984</v>
      </c>
    </row>
    <row r="1027" spans="1:2" x14ac:dyDescent="0.25">
      <c r="A1027">
        <v>15420</v>
      </c>
      <c r="B1027" t="s">
        <v>1457</v>
      </c>
    </row>
    <row r="1028" spans="1:2" x14ac:dyDescent="0.25">
      <c r="A1028">
        <v>15428</v>
      </c>
      <c r="B1028" t="s">
        <v>1458</v>
      </c>
    </row>
    <row r="1029" spans="1:2" x14ac:dyDescent="0.25">
      <c r="A1029">
        <v>15431</v>
      </c>
      <c r="B1029" t="s">
        <v>436</v>
      </c>
    </row>
    <row r="1030" spans="1:2" x14ac:dyDescent="0.25">
      <c r="A1030">
        <v>15432</v>
      </c>
      <c r="B1030" t="s">
        <v>437</v>
      </c>
    </row>
    <row r="1031" spans="1:2" x14ac:dyDescent="0.25">
      <c r="A1031">
        <v>15434</v>
      </c>
      <c r="B1031" t="s">
        <v>438</v>
      </c>
    </row>
    <row r="1032" spans="1:2" x14ac:dyDescent="0.25">
      <c r="A1032">
        <v>15436</v>
      </c>
      <c r="B1032" t="s">
        <v>439</v>
      </c>
    </row>
    <row r="1033" spans="1:2" x14ac:dyDescent="0.25">
      <c r="A1033">
        <v>15437</v>
      </c>
      <c r="B1033" t="s">
        <v>440</v>
      </c>
    </row>
    <row r="1034" spans="1:2" x14ac:dyDescent="0.25">
      <c r="A1034">
        <v>15438</v>
      </c>
      <c r="B1034" t="s">
        <v>441</v>
      </c>
    </row>
    <row r="1035" spans="1:2" x14ac:dyDescent="0.25">
      <c r="A1035">
        <v>15439</v>
      </c>
      <c r="B1035" t="s">
        <v>1459</v>
      </c>
    </row>
    <row r="1036" spans="1:2" x14ac:dyDescent="0.25">
      <c r="A1036">
        <v>15440</v>
      </c>
      <c r="B1036" t="s">
        <v>442</v>
      </c>
    </row>
    <row r="1037" spans="1:2" x14ac:dyDescent="0.25">
      <c r="A1037">
        <v>15441</v>
      </c>
      <c r="B1037" t="s">
        <v>443</v>
      </c>
    </row>
    <row r="1038" spans="1:2" x14ac:dyDescent="0.25">
      <c r="A1038">
        <v>15444</v>
      </c>
      <c r="B1038" t="s">
        <v>444</v>
      </c>
    </row>
    <row r="1039" spans="1:2" x14ac:dyDescent="0.25">
      <c r="A1039">
        <v>15448</v>
      </c>
      <c r="B1039" t="s">
        <v>1460</v>
      </c>
    </row>
    <row r="1040" spans="1:2" x14ac:dyDescent="0.25">
      <c r="A1040">
        <v>15449</v>
      </c>
      <c r="B1040" t="s">
        <v>445</v>
      </c>
    </row>
    <row r="1041" spans="1:2" x14ac:dyDescent="0.25">
      <c r="A1041">
        <v>15451</v>
      </c>
      <c r="B1041" t="s">
        <v>446</v>
      </c>
    </row>
    <row r="1042" spans="1:2" x14ac:dyDescent="0.25">
      <c r="A1042">
        <v>15453</v>
      </c>
      <c r="B1042" t="s">
        <v>1461</v>
      </c>
    </row>
    <row r="1043" spans="1:2" x14ac:dyDescent="0.25">
      <c r="A1043">
        <v>15456</v>
      </c>
      <c r="B1043" t="s">
        <v>2003</v>
      </c>
    </row>
    <row r="1044" spans="1:2" x14ac:dyDescent="0.25">
      <c r="A1044">
        <v>15457</v>
      </c>
      <c r="B1044" t="s">
        <v>447</v>
      </c>
    </row>
    <row r="1045" spans="1:2" x14ac:dyDescent="0.25">
      <c r="A1045">
        <v>15460</v>
      </c>
      <c r="B1045" t="s">
        <v>448</v>
      </c>
    </row>
    <row r="1046" spans="1:2" x14ac:dyDescent="0.25">
      <c r="A1046">
        <v>15463</v>
      </c>
      <c r="B1046" t="s">
        <v>449</v>
      </c>
    </row>
    <row r="1047" spans="1:2" x14ac:dyDescent="0.25">
      <c r="A1047">
        <v>15466</v>
      </c>
      <c r="B1047" t="s">
        <v>450</v>
      </c>
    </row>
    <row r="1048" spans="1:2" x14ac:dyDescent="0.25">
      <c r="A1048">
        <v>15469</v>
      </c>
      <c r="B1048" t="s">
        <v>1632</v>
      </c>
    </row>
    <row r="1049" spans="1:2" x14ac:dyDescent="0.25">
      <c r="A1049">
        <v>15471</v>
      </c>
      <c r="B1049" t="s">
        <v>451</v>
      </c>
    </row>
    <row r="1050" spans="1:2" x14ac:dyDescent="0.25">
      <c r="A1050">
        <v>15472</v>
      </c>
      <c r="B1050" t="s">
        <v>452</v>
      </c>
    </row>
    <row r="1051" spans="1:2" x14ac:dyDescent="0.25">
      <c r="A1051">
        <v>15473</v>
      </c>
      <c r="B1051" t="s">
        <v>453</v>
      </c>
    </row>
    <row r="1052" spans="1:2" x14ac:dyDescent="0.25">
      <c r="A1052">
        <v>15474</v>
      </c>
      <c r="B1052" t="s">
        <v>454</v>
      </c>
    </row>
    <row r="1053" spans="1:2" x14ac:dyDescent="0.25">
      <c r="A1053">
        <v>15478</v>
      </c>
      <c r="B1053" t="s">
        <v>455</v>
      </c>
    </row>
    <row r="1054" spans="1:2" x14ac:dyDescent="0.25">
      <c r="A1054">
        <v>15479</v>
      </c>
      <c r="B1054" t="s">
        <v>456</v>
      </c>
    </row>
    <row r="1055" spans="1:2" x14ac:dyDescent="0.25">
      <c r="A1055">
        <v>15483</v>
      </c>
      <c r="B1055" t="s">
        <v>457</v>
      </c>
    </row>
    <row r="1056" spans="1:2" x14ac:dyDescent="0.25">
      <c r="A1056">
        <v>15485</v>
      </c>
      <c r="B1056" t="s">
        <v>458</v>
      </c>
    </row>
    <row r="1057" spans="1:2" x14ac:dyDescent="0.25">
      <c r="A1057">
        <v>15486</v>
      </c>
      <c r="B1057" t="s">
        <v>459</v>
      </c>
    </row>
    <row r="1058" spans="1:2" x14ac:dyDescent="0.25">
      <c r="A1058">
        <v>15487</v>
      </c>
      <c r="B1058" t="s">
        <v>460</v>
      </c>
    </row>
    <row r="1059" spans="1:2" x14ac:dyDescent="0.25">
      <c r="A1059">
        <v>15500</v>
      </c>
      <c r="B1059" t="s">
        <v>461</v>
      </c>
    </row>
    <row r="1060" spans="1:2" x14ac:dyDescent="0.25">
      <c r="A1060">
        <v>15511</v>
      </c>
      <c r="B1060" t="s">
        <v>1633</v>
      </c>
    </row>
    <row r="1061" spans="1:2" x14ac:dyDescent="0.25">
      <c r="A1061">
        <v>15512</v>
      </c>
      <c r="B1061" t="s">
        <v>462</v>
      </c>
    </row>
    <row r="1062" spans="1:2" x14ac:dyDescent="0.25">
      <c r="A1062">
        <v>15513</v>
      </c>
      <c r="B1062" t="s">
        <v>463</v>
      </c>
    </row>
    <row r="1063" spans="1:2" x14ac:dyDescent="0.25">
      <c r="A1063">
        <v>15514</v>
      </c>
      <c r="B1063" t="s">
        <v>464</v>
      </c>
    </row>
    <row r="1064" spans="1:2" x14ac:dyDescent="0.25">
      <c r="A1064">
        <v>15515</v>
      </c>
      <c r="B1064" t="s">
        <v>465</v>
      </c>
    </row>
    <row r="1065" spans="1:2" x14ac:dyDescent="0.25">
      <c r="A1065">
        <v>15516</v>
      </c>
      <c r="B1065" t="s">
        <v>466</v>
      </c>
    </row>
    <row r="1066" spans="1:2" x14ac:dyDescent="0.25">
      <c r="A1066">
        <v>15517</v>
      </c>
      <c r="B1066" t="s">
        <v>467</v>
      </c>
    </row>
    <row r="1067" spans="1:2" x14ac:dyDescent="0.25">
      <c r="A1067">
        <v>15518</v>
      </c>
      <c r="B1067" t="s">
        <v>468</v>
      </c>
    </row>
    <row r="1068" spans="1:2" x14ac:dyDescent="0.25">
      <c r="A1068">
        <v>15538</v>
      </c>
      <c r="B1068" t="s">
        <v>469</v>
      </c>
    </row>
    <row r="1069" spans="1:2" x14ac:dyDescent="0.25">
      <c r="A1069">
        <v>15539</v>
      </c>
      <c r="B1069" t="s">
        <v>470</v>
      </c>
    </row>
    <row r="1070" spans="1:2" x14ac:dyDescent="0.25">
      <c r="A1070">
        <v>15540</v>
      </c>
      <c r="B1070" t="s">
        <v>471</v>
      </c>
    </row>
    <row r="1071" spans="1:2" x14ac:dyDescent="0.25">
      <c r="A1071">
        <v>15544</v>
      </c>
      <c r="B1071" t="s">
        <v>1462</v>
      </c>
    </row>
    <row r="1072" spans="1:2" x14ac:dyDescent="0.25">
      <c r="A1072">
        <v>15548</v>
      </c>
      <c r="B1072" t="s">
        <v>472</v>
      </c>
    </row>
    <row r="1073" spans="1:2" x14ac:dyDescent="0.25">
      <c r="A1073">
        <v>15549</v>
      </c>
      <c r="B1073" t="s">
        <v>473</v>
      </c>
    </row>
    <row r="1074" spans="1:2" x14ac:dyDescent="0.25">
      <c r="A1074">
        <v>15550</v>
      </c>
      <c r="B1074" t="s">
        <v>474</v>
      </c>
    </row>
    <row r="1075" spans="1:2" x14ac:dyDescent="0.25">
      <c r="A1075">
        <v>15554</v>
      </c>
      <c r="B1075" t="s">
        <v>475</v>
      </c>
    </row>
    <row r="1076" spans="1:2" x14ac:dyDescent="0.25">
      <c r="A1076">
        <v>15558</v>
      </c>
      <c r="B1076" t="s">
        <v>476</v>
      </c>
    </row>
    <row r="1077" spans="1:2" x14ac:dyDescent="0.25">
      <c r="A1077">
        <v>15559</v>
      </c>
      <c r="B1077" t="s">
        <v>477</v>
      </c>
    </row>
    <row r="1078" spans="1:2" x14ac:dyDescent="0.25">
      <c r="A1078">
        <v>15567</v>
      </c>
      <c r="B1078" t="s">
        <v>478</v>
      </c>
    </row>
    <row r="1079" spans="1:2" x14ac:dyDescent="0.25">
      <c r="A1079">
        <v>15569</v>
      </c>
      <c r="B1079" t="s">
        <v>479</v>
      </c>
    </row>
    <row r="1080" spans="1:2" x14ac:dyDescent="0.25">
      <c r="A1080">
        <v>15573</v>
      </c>
      <c r="B1080" t="s">
        <v>1634</v>
      </c>
    </row>
    <row r="1081" spans="1:2" x14ac:dyDescent="0.25">
      <c r="A1081">
        <v>15578</v>
      </c>
      <c r="B1081" t="s">
        <v>480</v>
      </c>
    </row>
    <row r="1082" spans="1:2" x14ac:dyDescent="0.25">
      <c r="A1082">
        <v>15579</v>
      </c>
      <c r="B1082" t="s">
        <v>481</v>
      </c>
    </row>
    <row r="1083" spans="1:2" x14ac:dyDescent="0.25">
      <c r="A1083">
        <v>15584</v>
      </c>
      <c r="B1083" t="s">
        <v>482</v>
      </c>
    </row>
    <row r="1084" spans="1:2" x14ac:dyDescent="0.25">
      <c r="A1084">
        <v>15585</v>
      </c>
      <c r="B1084" t="s">
        <v>483</v>
      </c>
    </row>
    <row r="1085" spans="1:2" x14ac:dyDescent="0.25">
      <c r="A1085">
        <v>15588</v>
      </c>
      <c r="B1085" t="s">
        <v>484</v>
      </c>
    </row>
    <row r="1086" spans="1:2" x14ac:dyDescent="0.25">
      <c r="A1086">
        <v>15589</v>
      </c>
      <c r="B1086" t="s">
        <v>1463</v>
      </c>
    </row>
    <row r="1087" spans="1:2" x14ac:dyDescent="0.25">
      <c r="A1087">
        <v>15591</v>
      </c>
      <c r="B1087" t="s">
        <v>485</v>
      </c>
    </row>
    <row r="1088" spans="1:2" x14ac:dyDescent="0.25">
      <c r="A1088">
        <v>15592</v>
      </c>
      <c r="B1088" t="s">
        <v>486</v>
      </c>
    </row>
    <row r="1089" spans="1:2" x14ac:dyDescent="0.25">
      <c r="A1089">
        <v>15596</v>
      </c>
      <c r="B1089" t="s">
        <v>487</v>
      </c>
    </row>
    <row r="1090" spans="1:2" x14ac:dyDescent="0.25">
      <c r="A1090">
        <v>15597</v>
      </c>
      <c r="B1090" t="s">
        <v>488</v>
      </c>
    </row>
    <row r="1091" spans="1:2" x14ac:dyDescent="0.25">
      <c r="A1091">
        <v>15606</v>
      </c>
      <c r="B1091" t="s">
        <v>1464</v>
      </c>
    </row>
    <row r="1092" spans="1:2" x14ac:dyDescent="0.25">
      <c r="A1092">
        <v>15612</v>
      </c>
      <c r="B1092" t="s">
        <v>489</v>
      </c>
    </row>
    <row r="1093" spans="1:2" x14ac:dyDescent="0.25">
      <c r="A1093">
        <v>15614</v>
      </c>
      <c r="B1093" t="s">
        <v>1635</v>
      </c>
    </row>
    <row r="1094" spans="1:2" x14ac:dyDescent="0.25">
      <c r="A1094">
        <v>15621</v>
      </c>
      <c r="B1094" t="s">
        <v>490</v>
      </c>
    </row>
    <row r="1095" spans="1:2" x14ac:dyDescent="0.25">
      <c r="A1095">
        <v>15623</v>
      </c>
      <c r="B1095" t="s">
        <v>491</v>
      </c>
    </row>
    <row r="1096" spans="1:2" x14ac:dyDescent="0.25">
      <c r="A1096">
        <v>15624</v>
      </c>
      <c r="B1096" t="s">
        <v>492</v>
      </c>
    </row>
    <row r="1097" spans="1:2" x14ac:dyDescent="0.25">
      <c r="A1097">
        <v>15625</v>
      </c>
      <c r="B1097" t="s">
        <v>493</v>
      </c>
    </row>
    <row r="1098" spans="1:2" x14ac:dyDescent="0.25">
      <c r="A1098">
        <v>15627</v>
      </c>
      <c r="B1098" t="s">
        <v>494</v>
      </c>
    </row>
    <row r="1099" spans="1:2" x14ac:dyDescent="0.25">
      <c r="A1099">
        <v>15629</v>
      </c>
      <c r="B1099" t="s">
        <v>495</v>
      </c>
    </row>
    <row r="1100" spans="1:2" x14ac:dyDescent="0.25">
      <c r="A1100">
        <v>15634</v>
      </c>
      <c r="B1100" t="s">
        <v>496</v>
      </c>
    </row>
    <row r="1101" spans="1:2" x14ac:dyDescent="0.25">
      <c r="A1101">
        <v>15638</v>
      </c>
      <c r="B1101" t="s">
        <v>497</v>
      </c>
    </row>
    <row r="1102" spans="1:2" x14ac:dyDescent="0.25">
      <c r="A1102">
        <v>15639</v>
      </c>
      <c r="B1102" t="s">
        <v>498</v>
      </c>
    </row>
    <row r="1103" spans="1:2" x14ac:dyDescent="0.25">
      <c r="A1103">
        <v>15640</v>
      </c>
      <c r="B1103" t="s">
        <v>499</v>
      </c>
    </row>
    <row r="1104" spans="1:2" x14ac:dyDescent="0.25">
      <c r="A1104">
        <v>15641</v>
      </c>
      <c r="B1104" t="s">
        <v>500</v>
      </c>
    </row>
    <row r="1105" spans="1:2" x14ac:dyDescent="0.25">
      <c r="A1105">
        <v>15642</v>
      </c>
      <c r="B1105" t="s">
        <v>501</v>
      </c>
    </row>
    <row r="1106" spans="1:2" x14ac:dyDescent="0.25">
      <c r="A1106">
        <v>15643</v>
      </c>
      <c r="B1106" t="s">
        <v>502</v>
      </c>
    </row>
    <row r="1107" spans="1:2" x14ac:dyDescent="0.25">
      <c r="A1107">
        <v>15644</v>
      </c>
      <c r="B1107" t="s">
        <v>503</v>
      </c>
    </row>
    <row r="1108" spans="1:2" x14ac:dyDescent="0.25">
      <c r="A1108">
        <v>15645</v>
      </c>
      <c r="B1108" t="s">
        <v>504</v>
      </c>
    </row>
    <row r="1109" spans="1:2" x14ac:dyDescent="0.25">
      <c r="A1109">
        <v>15646</v>
      </c>
      <c r="B1109" t="s">
        <v>505</v>
      </c>
    </row>
    <row r="1110" spans="1:2" x14ac:dyDescent="0.25">
      <c r="A1110">
        <v>15647</v>
      </c>
      <c r="B1110" t="s">
        <v>506</v>
      </c>
    </row>
    <row r="1111" spans="1:2" x14ac:dyDescent="0.25">
      <c r="A1111">
        <v>15648</v>
      </c>
      <c r="B1111" t="s">
        <v>507</v>
      </c>
    </row>
    <row r="1112" spans="1:2" x14ac:dyDescent="0.25">
      <c r="A1112">
        <v>15649</v>
      </c>
      <c r="B1112" t="s">
        <v>508</v>
      </c>
    </row>
    <row r="1113" spans="1:2" x14ac:dyDescent="0.25">
      <c r="A1113">
        <v>15650</v>
      </c>
      <c r="B1113" t="s">
        <v>1636</v>
      </c>
    </row>
    <row r="1114" spans="1:2" x14ac:dyDescent="0.25">
      <c r="A1114">
        <v>15653</v>
      </c>
      <c r="B1114" t="s">
        <v>1465</v>
      </c>
    </row>
    <row r="1115" spans="1:2" x14ac:dyDescent="0.25">
      <c r="A1115">
        <v>15655</v>
      </c>
      <c r="B1115" t="s">
        <v>420</v>
      </c>
    </row>
    <row r="1116" spans="1:2" x14ac:dyDescent="0.25">
      <c r="A1116">
        <v>15656</v>
      </c>
      <c r="B1116" t="s">
        <v>510</v>
      </c>
    </row>
    <row r="1117" spans="1:2" x14ac:dyDescent="0.25">
      <c r="A1117">
        <v>15657</v>
      </c>
      <c r="B1117" t="s">
        <v>511</v>
      </c>
    </row>
    <row r="1118" spans="1:2" x14ac:dyDescent="0.25">
      <c r="A1118">
        <v>15659</v>
      </c>
      <c r="B1118" t="s">
        <v>512</v>
      </c>
    </row>
    <row r="1119" spans="1:2" x14ac:dyDescent="0.25">
      <c r="A1119">
        <v>15660</v>
      </c>
      <c r="B1119" t="s">
        <v>513</v>
      </c>
    </row>
    <row r="1120" spans="1:2" x14ac:dyDescent="0.25">
      <c r="A1120">
        <v>15664</v>
      </c>
      <c r="B1120" t="s">
        <v>514</v>
      </c>
    </row>
    <row r="1121" spans="1:2" x14ac:dyDescent="0.25">
      <c r="A1121">
        <v>15665</v>
      </c>
      <c r="B1121" t="s">
        <v>515</v>
      </c>
    </row>
    <row r="1122" spans="1:2" x14ac:dyDescent="0.25">
      <c r="A1122">
        <v>15666</v>
      </c>
      <c r="B1122" t="s">
        <v>516</v>
      </c>
    </row>
    <row r="1123" spans="1:2" x14ac:dyDescent="0.25">
      <c r="A1123">
        <v>15667</v>
      </c>
      <c r="B1123" t="s">
        <v>517</v>
      </c>
    </row>
    <row r="1124" spans="1:2" x14ac:dyDescent="0.25">
      <c r="A1124">
        <v>15668</v>
      </c>
      <c r="B1124" t="s">
        <v>518</v>
      </c>
    </row>
    <row r="1125" spans="1:2" x14ac:dyDescent="0.25">
      <c r="A1125">
        <v>15669</v>
      </c>
      <c r="B1125" t="s">
        <v>519</v>
      </c>
    </row>
    <row r="1126" spans="1:2" x14ac:dyDescent="0.25">
      <c r="A1126">
        <v>15683</v>
      </c>
      <c r="B1126" t="s">
        <v>520</v>
      </c>
    </row>
    <row r="1127" spans="1:2" x14ac:dyDescent="0.25">
      <c r="A1127">
        <v>15684</v>
      </c>
      <c r="B1127" t="s">
        <v>2004</v>
      </c>
    </row>
    <row r="1128" spans="1:2" x14ac:dyDescent="0.25">
      <c r="A1128">
        <v>15686</v>
      </c>
      <c r="B1128" t="s">
        <v>521</v>
      </c>
    </row>
    <row r="1129" spans="1:2" x14ac:dyDescent="0.25">
      <c r="A1129">
        <v>15688</v>
      </c>
      <c r="B1129" t="s">
        <v>1299</v>
      </c>
    </row>
    <row r="1130" spans="1:2" x14ac:dyDescent="0.25">
      <c r="A1130">
        <v>15689</v>
      </c>
      <c r="B1130" t="s">
        <v>1273</v>
      </c>
    </row>
    <row r="1131" spans="1:2" x14ac:dyDescent="0.25">
      <c r="A1131">
        <v>15690</v>
      </c>
      <c r="B1131" t="s">
        <v>1300</v>
      </c>
    </row>
    <row r="1132" spans="1:2" x14ac:dyDescent="0.25">
      <c r="A1132">
        <v>15692</v>
      </c>
      <c r="B1132" t="s">
        <v>1301</v>
      </c>
    </row>
    <row r="1133" spans="1:2" x14ac:dyDescent="0.25">
      <c r="A1133">
        <v>15698</v>
      </c>
      <c r="B1133" t="s">
        <v>1302</v>
      </c>
    </row>
    <row r="1134" spans="1:2" x14ac:dyDescent="0.25">
      <c r="A1134">
        <v>15699</v>
      </c>
      <c r="B1134" t="s">
        <v>522</v>
      </c>
    </row>
    <row r="1135" spans="1:2" x14ac:dyDescent="0.25">
      <c r="A1135">
        <v>15700</v>
      </c>
      <c r="B1135" t="s">
        <v>190</v>
      </c>
    </row>
    <row r="1136" spans="1:2" x14ac:dyDescent="0.25">
      <c r="A1136">
        <v>15703</v>
      </c>
      <c r="B1136" t="s">
        <v>192</v>
      </c>
    </row>
    <row r="1137" spans="1:2" x14ac:dyDescent="0.25">
      <c r="A1137">
        <v>15708</v>
      </c>
      <c r="B1137" t="s">
        <v>523</v>
      </c>
    </row>
    <row r="1138" spans="1:2" x14ac:dyDescent="0.25">
      <c r="A1138">
        <v>15710</v>
      </c>
      <c r="B1138" t="s">
        <v>524</v>
      </c>
    </row>
    <row r="1139" spans="1:2" x14ac:dyDescent="0.25">
      <c r="A1139">
        <v>15712</v>
      </c>
      <c r="B1139" t="s">
        <v>525</v>
      </c>
    </row>
    <row r="1140" spans="1:2" x14ac:dyDescent="0.25">
      <c r="A1140">
        <v>15713</v>
      </c>
      <c r="B1140" t="s">
        <v>1466</v>
      </c>
    </row>
    <row r="1141" spans="1:2" x14ac:dyDescent="0.25">
      <c r="A1141">
        <v>15714</v>
      </c>
      <c r="B1141" t="s">
        <v>1467</v>
      </c>
    </row>
    <row r="1142" spans="1:2" x14ac:dyDescent="0.25">
      <c r="A1142">
        <v>15716</v>
      </c>
      <c r="B1142" t="s">
        <v>526</v>
      </c>
    </row>
    <row r="1143" spans="1:2" x14ac:dyDescent="0.25">
      <c r="A1143">
        <v>15717</v>
      </c>
      <c r="B1143" t="s">
        <v>527</v>
      </c>
    </row>
    <row r="1144" spans="1:2" x14ac:dyDescent="0.25">
      <c r="A1144">
        <v>15720</v>
      </c>
      <c r="B1144" t="s">
        <v>528</v>
      </c>
    </row>
    <row r="1145" spans="1:2" x14ac:dyDescent="0.25">
      <c r="A1145">
        <v>15722</v>
      </c>
      <c r="B1145" t="s">
        <v>529</v>
      </c>
    </row>
    <row r="1146" spans="1:2" x14ac:dyDescent="0.25">
      <c r="A1146">
        <v>15724</v>
      </c>
      <c r="B1146" t="s">
        <v>530</v>
      </c>
    </row>
    <row r="1147" spans="1:2" x14ac:dyDescent="0.25">
      <c r="A1147">
        <v>15725</v>
      </c>
      <c r="B1147" t="s">
        <v>531</v>
      </c>
    </row>
    <row r="1148" spans="1:2" x14ac:dyDescent="0.25">
      <c r="A1148">
        <v>15732</v>
      </c>
      <c r="B1148" t="s">
        <v>532</v>
      </c>
    </row>
    <row r="1149" spans="1:2" x14ac:dyDescent="0.25">
      <c r="A1149">
        <v>15733</v>
      </c>
      <c r="B1149" t="s">
        <v>533</v>
      </c>
    </row>
    <row r="1150" spans="1:2" x14ac:dyDescent="0.25">
      <c r="A1150">
        <v>15734</v>
      </c>
      <c r="B1150" t="s">
        <v>1468</v>
      </c>
    </row>
    <row r="1151" spans="1:2" x14ac:dyDescent="0.25">
      <c r="A1151">
        <v>15735</v>
      </c>
      <c r="B1151" t="s">
        <v>534</v>
      </c>
    </row>
    <row r="1152" spans="1:2" x14ac:dyDescent="0.25">
      <c r="A1152">
        <v>15736</v>
      </c>
      <c r="B1152" t="s">
        <v>535</v>
      </c>
    </row>
    <row r="1153" spans="1:2" x14ac:dyDescent="0.25">
      <c r="A1153">
        <v>15737</v>
      </c>
      <c r="B1153" t="s">
        <v>536</v>
      </c>
    </row>
    <row r="1154" spans="1:2" x14ac:dyDescent="0.25">
      <c r="A1154">
        <v>15761</v>
      </c>
      <c r="B1154" t="s">
        <v>537</v>
      </c>
    </row>
    <row r="1155" spans="1:2" x14ac:dyDescent="0.25">
      <c r="A1155">
        <v>15764</v>
      </c>
      <c r="B1155" t="s">
        <v>538</v>
      </c>
    </row>
    <row r="1156" spans="1:2" x14ac:dyDescent="0.25">
      <c r="A1156">
        <v>15766</v>
      </c>
      <c r="B1156" t="s">
        <v>539</v>
      </c>
    </row>
    <row r="1157" spans="1:2" x14ac:dyDescent="0.25">
      <c r="A1157">
        <v>15769</v>
      </c>
      <c r="B1157" t="s">
        <v>540</v>
      </c>
    </row>
    <row r="1158" spans="1:2" x14ac:dyDescent="0.25">
      <c r="A1158">
        <v>15771</v>
      </c>
      <c r="B1158" t="s">
        <v>541</v>
      </c>
    </row>
    <row r="1159" spans="1:2" x14ac:dyDescent="0.25">
      <c r="A1159">
        <v>15772</v>
      </c>
      <c r="B1159" t="s">
        <v>542</v>
      </c>
    </row>
    <row r="1160" spans="1:2" x14ac:dyDescent="0.25">
      <c r="A1160">
        <v>15774</v>
      </c>
      <c r="B1160" t="s">
        <v>543</v>
      </c>
    </row>
    <row r="1161" spans="1:2" x14ac:dyDescent="0.25">
      <c r="A1161">
        <v>15779</v>
      </c>
      <c r="B1161" t="s">
        <v>544</v>
      </c>
    </row>
    <row r="1162" spans="1:2" x14ac:dyDescent="0.25">
      <c r="A1162">
        <v>15780</v>
      </c>
      <c r="B1162" t="s">
        <v>1470</v>
      </c>
    </row>
    <row r="1163" spans="1:2" x14ac:dyDescent="0.25">
      <c r="A1163">
        <v>15783</v>
      </c>
      <c r="B1163" t="s">
        <v>1471</v>
      </c>
    </row>
    <row r="1164" spans="1:2" x14ac:dyDescent="0.25">
      <c r="A1164">
        <v>15784</v>
      </c>
      <c r="B1164" t="s">
        <v>545</v>
      </c>
    </row>
    <row r="1165" spans="1:2" x14ac:dyDescent="0.25">
      <c r="A1165">
        <v>15785</v>
      </c>
      <c r="B1165" t="s">
        <v>546</v>
      </c>
    </row>
    <row r="1166" spans="1:2" x14ac:dyDescent="0.25">
      <c r="A1166">
        <v>15786</v>
      </c>
      <c r="B1166" t="s">
        <v>1472</v>
      </c>
    </row>
    <row r="1167" spans="1:2" x14ac:dyDescent="0.25">
      <c r="A1167">
        <v>15788</v>
      </c>
      <c r="B1167" t="s">
        <v>1473</v>
      </c>
    </row>
    <row r="1168" spans="1:2" x14ac:dyDescent="0.25">
      <c r="A1168">
        <v>15789</v>
      </c>
      <c r="B1168" t="s">
        <v>1474</v>
      </c>
    </row>
    <row r="1169" spans="1:2" x14ac:dyDescent="0.25">
      <c r="A1169">
        <v>15790</v>
      </c>
      <c r="B1169" t="s">
        <v>2005</v>
      </c>
    </row>
    <row r="1170" spans="1:2" x14ac:dyDescent="0.25">
      <c r="A1170">
        <v>15799</v>
      </c>
      <c r="B1170" t="s">
        <v>547</v>
      </c>
    </row>
    <row r="1171" spans="1:2" x14ac:dyDescent="0.25">
      <c r="A1171">
        <v>15800</v>
      </c>
      <c r="B1171" t="s">
        <v>1303</v>
      </c>
    </row>
    <row r="1172" spans="1:2" x14ac:dyDescent="0.25">
      <c r="A1172">
        <v>15801</v>
      </c>
      <c r="B1172" t="s">
        <v>1304</v>
      </c>
    </row>
    <row r="1173" spans="1:2" x14ac:dyDescent="0.25">
      <c r="A1173">
        <v>15802</v>
      </c>
      <c r="B1173" t="s">
        <v>1305</v>
      </c>
    </row>
    <row r="1174" spans="1:2" x14ac:dyDescent="0.25">
      <c r="A1174">
        <v>15803</v>
      </c>
      <c r="B1174" t="s">
        <v>1306</v>
      </c>
    </row>
    <row r="1175" spans="1:2" x14ac:dyDescent="0.25">
      <c r="A1175">
        <v>15804</v>
      </c>
      <c r="B1175" t="s">
        <v>1307</v>
      </c>
    </row>
    <row r="1176" spans="1:2" x14ac:dyDescent="0.25">
      <c r="A1176">
        <v>15805</v>
      </c>
      <c r="B1176" t="s">
        <v>1308</v>
      </c>
    </row>
    <row r="1177" spans="1:2" x14ac:dyDescent="0.25">
      <c r="A1177">
        <v>15806</v>
      </c>
      <c r="B1177" t="s">
        <v>1309</v>
      </c>
    </row>
    <row r="1178" spans="1:2" x14ac:dyDescent="0.25">
      <c r="A1178">
        <v>15807</v>
      </c>
      <c r="B1178" t="s">
        <v>1310</v>
      </c>
    </row>
    <row r="1179" spans="1:2" x14ac:dyDescent="0.25">
      <c r="A1179">
        <v>15808</v>
      </c>
      <c r="B1179" t="s">
        <v>548</v>
      </c>
    </row>
    <row r="1180" spans="1:2" x14ac:dyDescent="0.25">
      <c r="A1180">
        <v>15809</v>
      </c>
      <c r="B1180" t="s">
        <v>1311</v>
      </c>
    </row>
    <row r="1181" spans="1:2" x14ac:dyDescent="0.25">
      <c r="A1181">
        <v>15812</v>
      </c>
      <c r="B1181" t="s">
        <v>1312</v>
      </c>
    </row>
    <row r="1182" spans="1:2" x14ac:dyDescent="0.25">
      <c r="A1182">
        <v>15813</v>
      </c>
      <c r="B1182" t="s">
        <v>1313</v>
      </c>
    </row>
    <row r="1183" spans="1:2" x14ac:dyDescent="0.25">
      <c r="A1183">
        <v>15814</v>
      </c>
      <c r="B1183" t="s">
        <v>549</v>
      </c>
    </row>
    <row r="1184" spans="1:2" x14ac:dyDescent="0.25">
      <c r="A1184">
        <v>15815</v>
      </c>
      <c r="B1184" t="s">
        <v>1314</v>
      </c>
    </row>
    <row r="1185" spans="1:2" x14ac:dyDescent="0.25">
      <c r="A1185">
        <v>15816</v>
      </c>
      <c r="B1185" t="s">
        <v>1315</v>
      </c>
    </row>
    <row r="1186" spans="1:2" x14ac:dyDescent="0.25">
      <c r="A1186">
        <v>15817</v>
      </c>
      <c r="B1186" t="s">
        <v>1316</v>
      </c>
    </row>
    <row r="1187" spans="1:2" x14ac:dyDescent="0.25">
      <c r="A1187">
        <v>15818</v>
      </c>
      <c r="B1187" t="s">
        <v>550</v>
      </c>
    </row>
    <row r="1188" spans="1:2" x14ac:dyDescent="0.25">
      <c r="A1188">
        <v>15831</v>
      </c>
      <c r="B1188" t="s">
        <v>551</v>
      </c>
    </row>
    <row r="1189" spans="1:2" x14ac:dyDescent="0.25">
      <c r="A1189">
        <v>15832</v>
      </c>
      <c r="B1189" t="s">
        <v>552</v>
      </c>
    </row>
    <row r="1190" spans="1:2" x14ac:dyDescent="0.25">
      <c r="A1190">
        <v>15846</v>
      </c>
      <c r="B1190" t="s">
        <v>1317</v>
      </c>
    </row>
    <row r="1191" spans="1:2" x14ac:dyDescent="0.25">
      <c r="A1191">
        <v>15847</v>
      </c>
      <c r="B1191" t="s">
        <v>1318</v>
      </c>
    </row>
    <row r="1192" spans="1:2" x14ac:dyDescent="0.25">
      <c r="A1192">
        <v>15848</v>
      </c>
      <c r="B1192" t="s">
        <v>1319</v>
      </c>
    </row>
    <row r="1193" spans="1:2" x14ac:dyDescent="0.25">
      <c r="A1193">
        <v>15849</v>
      </c>
      <c r="B1193" t="s">
        <v>1320</v>
      </c>
    </row>
    <row r="1194" spans="1:2" x14ac:dyDescent="0.25">
      <c r="A1194">
        <v>15850</v>
      </c>
      <c r="B1194" t="s">
        <v>1321</v>
      </c>
    </row>
    <row r="1195" spans="1:2" x14ac:dyDescent="0.25">
      <c r="A1195">
        <v>15851</v>
      </c>
      <c r="B1195" t="s">
        <v>1322</v>
      </c>
    </row>
    <row r="1196" spans="1:2" x14ac:dyDescent="0.25">
      <c r="A1196">
        <v>15852</v>
      </c>
      <c r="B1196" t="s">
        <v>1323</v>
      </c>
    </row>
    <row r="1197" spans="1:2" x14ac:dyDescent="0.25">
      <c r="A1197">
        <v>15854</v>
      </c>
      <c r="B1197" t="s">
        <v>553</v>
      </c>
    </row>
    <row r="1198" spans="1:2" x14ac:dyDescent="0.25">
      <c r="A1198">
        <v>15855</v>
      </c>
      <c r="B1198" t="s">
        <v>1324</v>
      </c>
    </row>
    <row r="1199" spans="1:2" x14ac:dyDescent="0.25">
      <c r="A1199">
        <v>15857</v>
      </c>
      <c r="B1199" t="s">
        <v>1325</v>
      </c>
    </row>
    <row r="1200" spans="1:2" x14ac:dyDescent="0.25">
      <c r="A1200">
        <v>15858</v>
      </c>
      <c r="B1200" t="s">
        <v>1975</v>
      </c>
    </row>
    <row r="1201" spans="1:2" x14ac:dyDescent="0.25">
      <c r="A1201">
        <v>15860</v>
      </c>
      <c r="B1201" t="s">
        <v>1277</v>
      </c>
    </row>
    <row r="1202" spans="1:2" x14ac:dyDescent="0.25">
      <c r="A1202">
        <v>15861</v>
      </c>
      <c r="B1202" t="s">
        <v>554</v>
      </c>
    </row>
    <row r="1203" spans="1:2" x14ac:dyDescent="0.25">
      <c r="A1203">
        <v>15862</v>
      </c>
      <c r="B1203" t="s">
        <v>555</v>
      </c>
    </row>
    <row r="1204" spans="1:2" x14ac:dyDescent="0.25">
      <c r="A1204">
        <v>15863</v>
      </c>
      <c r="B1204" t="s">
        <v>556</v>
      </c>
    </row>
    <row r="1205" spans="1:2" x14ac:dyDescent="0.25">
      <c r="A1205">
        <v>15864</v>
      </c>
      <c r="B1205" t="s">
        <v>557</v>
      </c>
    </row>
    <row r="1206" spans="1:2" x14ac:dyDescent="0.25">
      <c r="A1206">
        <v>15865</v>
      </c>
      <c r="B1206" t="s">
        <v>1278</v>
      </c>
    </row>
    <row r="1207" spans="1:2" x14ac:dyDescent="0.25">
      <c r="A1207">
        <v>15870</v>
      </c>
      <c r="B1207" t="s">
        <v>1279</v>
      </c>
    </row>
    <row r="1208" spans="1:2" x14ac:dyDescent="0.25">
      <c r="A1208">
        <v>15873</v>
      </c>
      <c r="B1208" t="s">
        <v>1280</v>
      </c>
    </row>
    <row r="1209" spans="1:2" x14ac:dyDescent="0.25">
      <c r="A1209">
        <v>15874</v>
      </c>
      <c r="B1209" t="s">
        <v>1281</v>
      </c>
    </row>
    <row r="1210" spans="1:2" x14ac:dyDescent="0.25">
      <c r="A1210">
        <v>15875</v>
      </c>
      <c r="B1210" t="s">
        <v>1282</v>
      </c>
    </row>
    <row r="1211" spans="1:2" x14ac:dyDescent="0.25">
      <c r="A1211">
        <v>15880</v>
      </c>
      <c r="B1211" t="s">
        <v>1283</v>
      </c>
    </row>
    <row r="1212" spans="1:2" x14ac:dyDescent="0.25">
      <c r="A1212">
        <v>15884</v>
      </c>
      <c r="B1212" t="s">
        <v>558</v>
      </c>
    </row>
    <row r="1213" spans="1:2" x14ac:dyDescent="0.25">
      <c r="A1213">
        <v>15885</v>
      </c>
      <c r="B1213" t="s">
        <v>1284</v>
      </c>
    </row>
    <row r="1214" spans="1:2" x14ac:dyDescent="0.25">
      <c r="A1214">
        <v>15887</v>
      </c>
      <c r="B1214" t="s">
        <v>559</v>
      </c>
    </row>
    <row r="1215" spans="1:2" x14ac:dyDescent="0.25">
      <c r="A1215">
        <v>15888</v>
      </c>
      <c r="B1215" t="s">
        <v>560</v>
      </c>
    </row>
    <row r="1216" spans="1:2" x14ac:dyDescent="0.25">
      <c r="A1216">
        <v>15890</v>
      </c>
      <c r="B1216" t="s">
        <v>1285</v>
      </c>
    </row>
    <row r="1217" spans="1:2" x14ac:dyDescent="0.25">
      <c r="A1217">
        <v>15891</v>
      </c>
      <c r="B1217" t="s">
        <v>561</v>
      </c>
    </row>
    <row r="1218" spans="1:2" x14ac:dyDescent="0.25">
      <c r="A1218">
        <v>15892</v>
      </c>
      <c r="B1218" t="s">
        <v>180</v>
      </c>
    </row>
    <row r="1219" spans="1:2" x14ac:dyDescent="0.25">
      <c r="A1219">
        <v>15893</v>
      </c>
      <c r="B1219" t="s">
        <v>1976</v>
      </c>
    </row>
    <row r="1220" spans="1:2" x14ac:dyDescent="0.25">
      <c r="A1220">
        <v>15894</v>
      </c>
      <c r="B1220" t="s">
        <v>1432</v>
      </c>
    </row>
    <row r="1221" spans="1:2" x14ac:dyDescent="0.25">
      <c r="A1221">
        <v>15895</v>
      </c>
      <c r="B1221" t="s">
        <v>1326</v>
      </c>
    </row>
    <row r="1222" spans="1:2" x14ac:dyDescent="0.25">
      <c r="A1222">
        <v>15896</v>
      </c>
      <c r="B1222" t="s">
        <v>1577</v>
      </c>
    </row>
    <row r="1223" spans="1:2" x14ac:dyDescent="0.25">
      <c r="A1223">
        <v>15897</v>
      </c>
      <c r="B1223" t="s">
        <v>1327</v>
      </c>
    </row>
    <row r="1224" spans="1:2" x14ac:dyDescent="0.25">
      <c r="A1224">
        <v>15898</v>
      </c>
      <c r="B1224" t="s">
        <v>1977</v>
      </c>
    </row>
    <row r="1225" spans="1:2" x14ac:dyDescent="0.25">
      <c r="A1225">
        <v>15899</v>
      </c>
      <c r="B1225" t="s">
        <v>1328</v>
      </c>
    </row>
    <row r="1226" spans="1:2" x14ac:dyDescent="0.25">
      <c r="A1226">
        <v>15911</v>
      </c>
      <c r="B1226" t="s">
        <v>1329</v>
      </c>
    </row>
    <row r="1227" spans="1:2" x14ac:dyDescent="0.25">
      <c r="A1227">
        <v>15912</v>
      </c>
      <c r="B1227" t="s">
        <v>1330</v>
      </c>
    </row>
    <row r="1228" spans="1:2" x14ac:dyDescent="0.25">
      <c r="A1228">
        <v>15913</v>
      </c>
      <c r="B1228" t="s">
        <v>1331</v>
      </c>
    </row>
    <row r="1229" spans="1:2" x14ac:dyDescent="0.25">
      <c r="A1229">
        <v>15916</v>
      </c>
      <c r="B1229" t="s">
        <v>1332</v>
      </c>
    </row>
    <row r="1230" spans="1:2" x14ac:dyDescent="0.25">
      <c r="A1230">
        <v>15923</v>
      </c>
      <c r="B1230" t="s">
        <v>1333</v>
      </c>
    </row>
    <row r="1231" spans="1:2" x14ac:dyDescent="0.25">
      <c r="A1231">
        <v>15930</v>
      </c>
      <c r="B1231" t="s">
        <v>1578</v>
      </c>
    </row>
    <row r="1232" spans="1:2" x14ac:dyDescent="0.25">
      <c r="A1232">
        <v>15940</v>
      </c>
      <c r="B1232" t="s">
        <v>562</v>
      </c>
    </row>
    <row r="1233" spans="1:2" x14ac:dyDescent="0.25">
      <c r="A1233">
        <v>15962</v>
      </c>
      <c r="B1233" t="s">
        <v>1400</v>
      </c>
    </row>
    <row r="1234" spans="1:2" x14ac:dyDescent="0.25">
      <c r="A1234">
        <v>15965</v>
      </c>
      <c r="B1234" t="s">
        <v>1475</v>
      </c>
    </row>
    <row r="1235" spans="1:2" x14ac:dyDescent="0.25">
      <c r="A1235">
        <v>15966</v>
      </c>
      <c r="B1235" t="s">
        <v>1476</v>
      </c>
    </row>
    <row r="1236" spans="1:2" x14ac:dyDescent="0.25">
      <c r="A1236">
        <v>15968</v>
      </c>
      <c r="B1236" t="s">
        <v>1477</v>
      </c>
    </row>
    <row r="1237" spans="1:2" x14ac:dyDescent="0.25">
      <c r="A1237">
        <v>15969</v>
      </c>
      <c r="B1237" t="s">
        <v>1478</v>
      </c>
    </row>
    <row r="1238" spans="1:2" x14ac:dyDescent="0.25">
      <c r="A1238">
        <v>15972</v>
      </c>
      <c r="B1238" t="s">
        <v>563</v>
      </c>
    </row>
    <row r="1239" spans="1:2" x14ac:dyDescent="0.25">
      <c r="A1239">
        <v>15982</v>
      </c>
      <c r="B1239" t="s">
        <v>564</v>
      </c>
    </row>
    <row r="1240" spans="1:2" x14ac:dyDescent="0.25">
      <c r="A1240">
        <v>15984</v>
      </c>
      <c r="B1240" t="s">
        <v>565</v>
      </c>
    </row>
    <row r="1241" spans="1:2" x14ac:dyDescent="0.25">
      <c r="A1241">
        <v>15985</v>
      </c>
      <c r="B1241" t="s">
        <v>566</v>
      </c>
    </row>
    <row r="1242" spans="1:2" x14ac:dyDescent="0.25">
      <c r="A1242">
        <v>15995</v>
      </c>
      <c r="B1242" t="s">
        <v>1334</v>
      </c>
    </row>
    <row r="1243" spans="1:2" x14ac:dyDescent="0.25">
      <c r="A1243">
        <v>15997</v>
      </c>
      <c r="B1243" t="s">
        <v>1579</v>
      </c>
    </row>
    <row r="1244" spans="1:2" x14ac:dyDescent="0.25">
      <c r="A1244">
        <v>16009</v>
      </c>
      <c r="B1244" t="s">
        <v>567</v>
      </c>
    </row>
    <row r="1245" spans="1:2" x14ac:dyDescent="0.25">
      <c r="A1245">
        <v>16017</v>
      </c>
      <c r="B1245" t="s">
        <v>568</v>
      </c>
    </row>
    <row r="1246" spans="1:2" x14ac:dyDescent="0.25">
      <c r="A1246">
        <v>16019</v>
      </c>
      <c r="B1246" t="s">
        <v>2006</v>
      </c>
    </row>
    <row r="1247" spans="1:2" x14ac:dyDescent="0.25">
      <c r="A1247">
        <v>16020</v>
      </c>
      <c r="B1247" t="s">
        <v>1292</v>
      </c>
    </row>
    <row r="1248" spans="1:2" x14ac:dyDescent="0.25">
      <c r="A1248">
        <v>16021</v>
      </c>
      <c r="B1248" t="s">
        <v>1293</v>
      </c>
    </row>
    <row r="1249" spans="1:2" x14ac:dyDescent="0.25">
      <c r="A1249">
        <v>16023</v>
      </c>
      <c r="B1249" t="s">
        <v>1294</v>
      </c>
    </row>
    <row r="1250" spans="1:2" x14ac:dyDescent="0.25">
      <c r="A1250">
        <v>16024</v>
      </c>
      <c r="B1250" t="s">
        <v>1295</v>
      </c>
    </row>
    <row r="1251" spans="1:2" x14ac:dyDescent="0.25">
      <c r="A1251">
        <v>16025</v>
      </c>
      <c r="B1251" t="s">
        <v>1974</v>
      </c>
    </row>
    <row r="1252" spans="1:2" x14ac:dyDescent="0.25">
      <c r="A1252">
        <v>16026</v>
      </c>
      <c r="B1252" t="s">
        <v>1296</v>
      </c>
    </row>
    <row r="1253" spans="1:2" x14ac:dyDescent="0.25">
      <c r="A1253">
        <v>16028</v>
      </c>
      <c r="B1253" t="s">
        <v>2007</v>
      </c>
    </row>
    <row r="1254" spans="1:2" x14ac:dyDescent="0.25">
      <c r="A1254">
        <v>16029</v>
      </c>
      <c r="B1254" t="s">
        <v>569</v>
      </c>
    </row>
    <row r="1255" spans="1:2" x14ac:dyDescent="0.25">
      <c r="A1255">
        <v>16030</v>
      </c>
      <c r="B1255" t="s">
        <v>570</v>
      </c>
    </row>
    <row r="1256" spans="1:2" x14ac:dyDescent="0.25">
      <c r="A1256">
        <v>16032</v>
      </c>
      <c r="B1256" t="s">
        <v>218</v>
      </c>
    </row>
    <row r="1257" spans="1:2" x14ac:dyDescent="0.25">
      <c r="A1257">
        <v>16033</v>
      </c>
      <c r="B1257" t="s">
        <v>222</v>
      </c>
    </row>
    <row r="1258" spans="1:2" x14ac:dyDescent="0.25">
      <c r="A1258">
        <v>16034</v>
      </c>
      <c r="B1258" t="s">
        <v>170</v>
      </c>
    </row>
    <row r="1259" spans="1:2" x14ac:dyDescent="0.25">
      <c r="A1259">
        <v>16035</v>
      </c>
      <c r="B1259" t="s">
        <v>225</v>
      </c>
    </row>
    <row r="1260" spans="1:2" x14ac:dyDescent="0.25">
      <c r="A1260">
        <v>16036</v>
      </c>
      <c r="B1260" t="s">
        <v>233</v>
      </c>
    </row>
    <row r="1261" spans="1:2" x14ac:dyDescent="0.25">
      <c r="A1261">
        <v>16037</v>
      </c>
      <c r="B1261" t="s">
        <v>233</v>
      </c>
    </row>
    <row r="1262" spans="1:2" x14ac:dyDescent="0.25">
      <c r="A1262">
        <v>16038</v>
      </c>
      <c r="B1262" t="s">
        <v>245</v>
      </c>
    </row>
    <row r="1263" spans="1:2" x14ac:dyDescent="0.25">
      <c r="A1263">
        <v>16039</v>
      </c>
      <c r="B1263" t="s">
        <v>621</v>
      </c>
    </row>
    <row r="1264" spans="1:2" x14ac:dyDescent="0.25">
      <c r="A1264">
        <v>16040</v>
      </c>
      <c r="B1264" t="s">
        <v>1479</v>
      </c>
    </row>
    <row r="1265" spans="1:2" x14ac:dyDescent="0.25">
      <c r="A1265">
        <v>16041</v>
      </c>
      <c r="B1265" t="s">
        <v>609</v>
      </c>
    </row>
    <row r="1266" spans="1:2" x14ac:dyDescent="0.25">
      <c r="A1266">
        <v>16042</v>
      </c>
      <c r="B1266" t="s">
        <v>612</v>
      </c>
    </row>
    <row r="1267" spans="1:2" x14ac:dyDescent="0.25">
      <c r="A1267">
        <v>16043</v>
      </c>
      <c r="B1267" t="s">
        <v>711</v>
      </c>
    </row>
    <row r="1268" spans="1:2" x14ac:dyDescent="0.25">
      <c r="A1268">
        <v>16045</v>
      </c>
      <c r="B1268" t="s">
        <v>571</v>
      </c>
    </row>
    <row r="1269" spans="1:2" x14ac:dyDescent="0.25">
      <c r="A1269">
        <v>16047</v>
      </c>
      <c r="B1269" t="s">
        <v>572</v>
      </c>
    </row>
    <row r="1270" spans="1:2" x14ac:dyDescent="0.25">
      <c r="A1270">
        <v>16049</v>
      </c>
      <c r="B1270" t="s">
        <v>746</v>
      </c>
    </row>
    <row r="1271" spans="1:2" x14ac:dyDescent="0.25">
      <c r="A1271">
        <v>16050</v>
      </c>
      <c r="B1271" t="s">
        <v>573</v>
      </c>
    </row>
    <row r="1272" spans="1:2" x14ac:dyDescent="0.25">
      <c r="A1272">
        <v>16051</v>
      </c>
      <c r="B1272" t="s">
        <v>574</v>
      </c>
    </row>
    <row r="1273" spans="1:2" x14ac:dyDescent="0.25">
      <c r="A1273">
        <v>16052</v>
      </c>
      <c r="B1273" t="s">
        <v>756</v>
      </c>
    </row>
    <row r="1274" spans="1:2" x14ac:dyDescent="0.25">
      <c r="A1274">
        <v>16072</v>
      </c>
      <c r="B1274" t="s">
        <v>576</v>
      </c>
    </row>
    <row r="1275" spans="1:2" x14ac:dyDescent="0.25">
      <c r="A1275">
        <v>16083</v>
      </c>
      <c r="B1275" t="s">
        <v>577</v>
      </c>
    </row>
    <row r="1276" spans="1:2" x14ac:dyDescent="0.25">
      <c r="A1276">
        <v>16084</v>
      </c>
      <c r="B1276" t="s">
        <v>578</v>
      </c>
    </row>
    <row r="1277" spans="1:2" x14ac:dyDescent="0.25">
      <c r="A1277">
        <v>16103</v>
      </c>
      <c r="B1277" t="s">
        <v>579</v>
      </c>
    </row>
    <row r="1278" spans="1:2" x14ac:dyDescent="0.25">
      <c r="A1278">
        <v>16107</v>
      </c>
      <c r="B1278" t="s">
        <v>580</v>
      </c>
    </row>
    <row r="1279" spans="1:2" x14ac:dyDescent="0.25">
      <c r="A1279">
        <v>16110</v>
      </c>
      <c r="B1279" t="s">
        <v>581</v>
      </c>
    </row>
    <row r="1280" spans="1:2" x14ac:dyDescent="0.25">
      <c r="A1280">
        <v>16112</v>
      </c>
      <c r="B1280" t="s">
        <v>1480</v>
      </c>
    </row>
    <row r="1281" spans="1:2" x14ac:dyDescent="0.25">
      <c r="A1281">
        <v>16115</v>
      </c>
      <c r="B1281" t="s">
        <v>582</v>
      </c>
    </row>
    <row r="1282" spans="1:2" x14ac:dyDescent="0.25">
      <c r="A1282">
        <v>16122</v>
      </c>
      <c r="B1282" t="s">
        <v>583</v>
      </c>
    </row>
    <row r="1283" spans="1:2" x14ac:dyDescent="0.25">
      <c r="A1283">
        <v>16125</v>
      </c>
      <c r="B1283" t="s">
        <v>584</v>
      </c>
    </row>
    <row r="1284" spans="1:2" x14ac:dyDescent="0.25">
      <c r="A1284">
        <v>16127</v>
      </c>
      <c r="B1284" t="s">
        <v>585</v>
      </c>
    </row>
    <row r="1285" spans="1:2" x14ac:dyDescent="0.25">
      <c r="A1285">
        <v>16140</v>
      </c>
      <c r="B1285" t="s">
        <v>586</v>
      </c>
    </row>
    <row r="1286" spans="1:2" x14ac:dyDescent="0.25">
      <c r="A1286">
        <v>16141</v>
      </c>
      <c r="B1286" t="s">
        <v>587</v>
      </c>
    </row>
    <row r="1287" spans="1:2" x14ac:dyDescent="0.25">
      <c r="A1287">
        <v>16142</v>
      </c>
      <c r="B1287" t="s">
        <v>588</v>
      </c>
    </row>
    <row r="1288" spans="1:2" x14ac:dyDescent="0.25">
      <c r="A1288">
        <v>16143</v>
      </c>
      <c r="B1288" t="s">
        <v>245</v>
      </c>
    </row>
    <row r="1289" spans="1:2" x14ac:dyDescent="0.25">
      <c r="A1289">
        <v>16144</v>
      </c>
      <c r="B1289" t="s">
        <v>210</v>
      </c>
    </row>
    <row r="1290" spans="1:2" x14ac:dyDescent="0.25">
      <c r="A1290">
        <v>16148</v>
      </c>
      <c r="B1290" t="s">
        <v>212</v>
      </c>
    </row>
    <row r="1291" spans="1:2" x14ac:dyDescent="0.25">
      <c r="A1291">
        <v>16150</v>
      </c>
      <c r="B1291" t="s">
        <v>217</v>
      </c>
    </row>
    <row r="1292" spans="1:2" x14ac:dyDescent="0.25">
      <c r="A1292">
        <v>16158</v>
      </c>
      <c r="B1292" t="s">
        <v>1481</v>
      </c>
    </row>
    <row r="1293" spans="1:2" x14ac:dyDescent="0.25">
      <c r="A1293">
        <v>16160</v>
      </c>
      <c r="B1293" t="s">
        <v>589</v>
      </c>
    </row>
    <row r="1294" spans="1:2" x14ac:dyDescent="0.25">
      <c r="A1294">
        <v>16200</v>
      </c>
      <c r="B1294" t="s">
        <v>1482</v>
      </c>
    </row>
    <row r="1295" spans="1:2" x14ac:dyDescent="0.25">
      <c r="A1295">
        <v>16201</v>
      </c>
      <c r="B1295" t="s">
        <v>688</v>
      </c>
    </row>
    <row r="1296" spans="1:2" x14ac:dyDescent="0.25">
      <c r="A1296">
        <v>16202</v>
      </c>
      <c r="B1296" t="s">
        <v>715</v>
      </c>
    </row>
    <row r="1297" spans="1:2" x14ac:dyDescent="0.25">
      <c r="A1297">
        <v>16203</v>
      </c>
      <c r="B1297" t="s">
        <v>688</v>
      </c>
    </row>
    <row r="1298" spans="1:2" x14ac:dyDescent="0.25">
      <c r="A1298">
        <v>16204</v>
      </c>
      <c r="B1298" t="s">
        <v>715</v>
      </c>
    </row>
    <row r="1299" spans="1:2" x14ac:dyDescent="0.25">
      <c r="A1299">
        <v>16205</v>
      </c>
      <c r="B1299" t="s">
        <v>345</v>
      </c>
    </row>
    <row r="1300" spans="1:2" x14ac:dyDescent="0.25">
      <c r="A1300">
        <v>16206</v>
      </c>
      <c r="B1300" t="s">
        <v>346</v>
      </c>
    </row>
    <row r="1301" spans="1:2" x14ac:dyDescent="0.25">
      <c r="A1301">
        <v>16231</v>
      </c>
      <c r="B1301" t="s">
        <v>1483</v>
      </c>
    </row>
    <row r="1302" spans="1:2" x14ac:dyDescent="0.25">
      <c r="A1302">
        <v>16233</v>
      </c>
      <c r="B1302" t="s">
        <v>1403</v>
      </c>
    </row>
    <row r="1303" spans="1:2" x14ac:dyDescent="0.25">
      <c r="A1303">
        <v>16239</v>
      </c>
      <c r="B1303" t="s">
        <v>1484</v>
      </c>
    </row>
    <row r="1304" spans="1:2" x14ac:dyDescent="0.25">
      <c r="A1304">
        <v>16241</v>
      </c>
      <c r="B1304" t="s">
        <v>590</v>
      </c>
    </row>
    <row r="1305" spans="1:2" x14ac:dyDescent="0.25">
      <c r="A1305">
        <v>16243</v>
      </c>
      <c r="B1305" t="s">
        <v>591</v>
      </c>
    </row>
    <row r="1306" spans="1:2" x14ac:dyDescent="0.25">
      <c r="A1306">
        <v>16244</v>
      </c>
      <c r="B1306" t="s">
        <v>282</v>
      </c>
    </row>
    <row r="1307" spans="1:2" x14ac:dyDescent="0.25">
      <c r="A1307">
        <v>16245</v>
      </c>
      <c r="B1307" t="s">
        <v>592</v>
      </c>
    </row>
    <row r="1308" spans="1:2" x14ac:dyDescent="0.25">
      <c r="A1308">
        <v>16246</v>
      </c>
      <c r="B1308" t="s">
        <v>593</v>
      </c>
    </row>
    <row r="1309" spans="1:2" x14ac:dyDescent="0.25">
      <c r="A1309">
        <v>16247</v>
      </c>
      <c r="B1309" t="s">
        <v>594</v>
      </c>
    </row>
    <row r="1310" spans="1:2" x14ac:dyDescent="0.25">
      <c r="A1310">
        <v>16260</v>
      </c>
      <c r="B1310" t="s">
        <v>596</v>
      </c>
    </row>
    <row r="1311" spans="1:2" x14ac:dyDescent="0.25">
      <c r="A1311">
        <v>16263</v>
      </c>
      <c r="B1311" t="s">
        <v>1485</v>
      </c>
    </row>
    <row r="1312" spans="1:2" x14ac:dyDescent="0.25">
      <c r="A1312">
        <v>16265</v>
      </c>
      <c r="B1312" t="s">
        <v>597</v>
      </c>
    </row>
    <row r="1313" spans="1:2" x14ac:dyDescent="0.25">
      <c r="A1313">
        <v>16266</v>
      </c>
      <c r="B1313" t="s">
        <v>1486</v>
      </c>
    </row>
    <row r="1314" spans="1:2" x14ac:dyDescent="0.25">
      <c r="A1314">
        <v>16267</v>
      </c>
      <c r="B1314" t="s">
        <v>598</v>
      </c>
    </row>
    <row r="1315" spans="1:2" x14ac:dyDescent="0.25">
      <c r="A1315">
        <v>16268</v>
      </c>
      <c r="B1315" t="s">
        <v>599</v>
      </c>
    </row>
    <row r="1316" spans="1:2" x14ac:dyDescent="0.25">
      <c r="A1316">
        <v>16301</v>
      </c>
      <c r="B1316" t="s">
        <v>600</v>
      </c>
    </row>
    <row r="1317" spans="1:2" x14ac:dyDescent="0.25">
      <c r="A1317">
        <v>16313</v>
      </c>
      <c r="B1317" t="s">
        <v>601</v>
      </c>
    </row>
    <row r="1318" spans="1:2" x14ac:dyDescent="0.25">
      <c r="A1318">
        <v>16321</v>
      </c>
      <c r="B1318" t="s">
        <v>1487</v>
      </c>
    </row>
    <row r="1319" spans="1:2" x14ac:dyDescent="0.25">
      <c r="A1319">
        <v>16336</v>
      </c>
      <c r="B1319" t="s">
        <v>602</v>
      </c>
    </row>
    <row r="1320" spans="1:2" x14ac:dyDescent="0.25">
      <c r="A1320">
        <v>16354</v>
      </c>
      <c r="B1320" t="s">
        <v>345</v>
      </c>
    </row>
    <row r="1321" spans="1:2" x14ac:dyDescent="0.25">
      <c r="A1321">
        <v>16359</v>
      </c>
      <c r="B1321" t="s">
        <v>346</v>
      </c>
    </row>
    <row r="1322" spans="1:2" x14ac:dyDescent="0.25">
      <c r="A1322">
        <v>16380</v>
      </c>
      <c r="B1322" t="s">
        <v>603</v>
      </c>
    </row>
    <row r="1323" spans="1:2" x14ac:dyDescent="0.25">
      <c r="A1323">
        <v>16401</v>
      </c>
      <c r="B1323" t="s">
        <v>1488</v>
      </c>
    </row>
    <row r="1324" spans="1:2" x14ac:dyDescent="0.25">
      <c r="A1324">
        <v>16402</v>
      </c>
      <c r="B1324" t="s">
        <v>604</v>
      </c>
    </row>
    <row r="1325" spans="1:2" x14ac:dyDescent="0.25">
      <c r="A1325">
        <v>16405</v>
      </c>
      <c r="B1325" t="s">
        <v>605</v>
      </c>
    </row>
    <row r="1326" spans="1:2" x14ac:dyDescent="0.25">
      <c r="A1326">
        <v>16406</v>
      </c>
      <c r="B1326" t="s">
        <v>218</v>
      </c>
    </row>
    <row r="1327" spans="1:2" x14ac:dyDescent="0.25">
      <c r="A1327">
        <v>16407</v>
      </c>
      <c r="B1327" t="s">
        <v>606</v>
      </c>
    </row>
    <row r="1328" spans="1:2" x14ac:dyDescent="0.25">
      <c r="A1328">
        <v>16408</v>
      </c>
      <c r="B1328" t="s">
        <v>197</v>
      </c>
    </row>
    <row r="1329" spans="1:2" x14ac:dyDescent="0.25">
      <c r="A1329">
        <v>16409</v>
      </c>
      <c r="B1329" t="s">
        <v>607</v>
      </c>
    </row>
    <row r="1330" spans="1:2" x14ac:dyDescent="0.25">
      <c r="A1330">
        <v>16410</v>
      </c>
      <c r="B1330" t="s">
        <v>608</v>
      </c>
    </row>
    <row r="1331" spans="1:2" x14ac:dyDescent="0.25">
      <c r="A1331">
        <v>16411</v>
      </c>
      <c r="B1331" t="s">
        <v>609</v>
      </c>
    </row>
    <row r="1332" spans="1:2" x14ac:dyDescent="0.25">
      <c r="A1332">
        <v>16415</v>
      </c>
      <c r="B1332" t="s">
        <v>610</v>
      </c>
    </row>
    <row r="1333" spans="1:2" x14ac:dyDescent="0.25">
      <c r="A1333">
        <v>16416</v>
      </c>
      <c r="B1333" t="s">
        <v>611</v>
      </c>
    </row>
    <row r="1334" spans="1:2" x14ac:dyDescent="0.25">
      <c r="A1334">
        <v>16417</v>
      </c>
      <c r="B1334" t="s">
        <v>612</v>
      </c>
    </row>
    <row r="1335" spans="1:2" x14ac:dyDescent="0.25">
      <c r="A1335">
        <v>16419</v>
      </c>
      <c r="B1335" t="s">
        <v>613</v>
      </c>
    </row>
    <row r="1336" spans="1:2" x14ac:dyDescent="0.25">
      <c r="A1336">
        <v>16420</v>
      </c>
      <c r="B1336" t="s">
        <v>2008</v>
      </c>
    </row>
    <row r="1337" spans="1:2" x14ac:dyDescent="0.25">
      <c r="A1337">
        <v>16422</v>
      </c>
      <c r="B1337" t="s">
        <v>614</v>
      </c>
    </row>
    <row r="1338" spans="1:2" x14ac:dyDescent="0.25">
      <c r="A1338">
        <v>16424</v>
      </c>
      <c r="B1338" t="s">
        <v>615</v>
      </c>
    </row>
    <row r="1339" spans="1:2" x14ac:dyDescent="0.25">
      <c r="A1339">
        <v>16425</v>
      </c>
      <c r="B1339" t="s">
        <v>616</v>
      </c>
    </row>
    <row r="1340" spans="1:2" x14ac:dyDescent="0.25">
      <c r="A1340">
        <v>16428</v>
      </c>
      <c r="B1340" t="s">
        <v>617</v>
      </c>
    </row>
    <row r="1341" spans="1:2" x14ac:dyDescent="0.25">
      <c r="A1341">
        <v>16429</v>
      </c>
      <c r="B1341" t="s">
        <v>618</v>
      </c>
    </row>
    <row r="1342" spans="1:2" x14ac:dyDescent="0.25">
      <c r="A1342">
        <v>16431</v>
      </c>
      <c r="B1342" t="s">
        <v>619</v>
      </c>
    </row>
    <row r="1343" spans="1:2" x14ac:dyDescent="0.25">
      <c r="A1343">
        <v>16432</v>
      </c>
      <c r="B1343" t="s">
        <v>620</v>
      </c>
    </row>
    <row r="1344" spans="1:2" x14ac:dyDescent="0.25">
      <c r="A1344">
        <v>16434</v>
      </c>
      <c r="B1344" t="s">
        <v>621</v>
      </c>
    </row>
    <row r="1345" spans="1:2" x14ac:dyDescent="0.25">
      <c r="A1345">
        <v>16435</v>
      </c>
      <c r="B1345" t="s">
        <v>622</v>
      </c>
    </row>
    <row r="1346" spans="1:2" x14ac:dyDescent="0.25">
      <c r="A1346">
        <v>16438</v>
      </c>
      <c r="B1346" t="s">
        <v>623</v>
      </c>
    </row>
    <row r="1347" spans="1:2" x14ac:dyDescent="0.25">
      <c r="A1347">
        <v>16443</v>
      </c>
      <c r="B1347" t="s">
        <v>624</v>
      </c>
    </row>
    <row r="1348" spans="1:2" x14ac:dyDescent="0.25">
      <c r="A1348">
        <v>16445</v>
      </c>
      <c r="B1348" t="s">
        <v>625</v>
      </c>
    </row>
    <row r="1349" spans="1:2" x14ac:dyDescent="0.25">
      <c r="A1349">
        <v>16446</v>
      </c>
      <c r="B1349" t="s">
        <v>626</v>
      </c>
    </row>
    <row r="1350" spans="1:2" x14ac:dyDescent="0.25">
      <c r="A1350">
        <v>16449</v>
      </c>
      <c r="B1350" t="s">
        <v>627</v>
      </c>
    </row>
    <row r="1351" spans="1:2" x14ac:dyDescent="0.25">
      <c r="A1351">
        <v>16453</v>
      </c>
      <c r="B1351" t="s">
        <v>628</v>
      </c>
    </row>
    <row r="1352" spans="1:2" x14ac:dyDescent="0.25">
      <c r="A1352">
        <v>16457</v>
      </c>
      <c r="B1352" t="s">
        <v>629</v>
      </c>
    </row>
    <row r="1353" spans="1:2" x14ac:dyDescent="0.25">
      <c r="A1353">
        <v>16458</v>
      </c>
      <c r="B1353" t="s">
        <v>1489</v>
      </c>
    </row>
    <row r="1354" spans="1:2" x14ac:dyDescent="0.25">
      <c r="A1354">
        <v>16459</v>
      </c>
      <c r="B1354" t="s">
        <v>1490</v>
      </c>
    </row>
    <row r="1355" spans="1:2" x14ac:dyDescent="0.25">
      <c r="A1355">
        <v>16461</v>
      </c>
      <c r="B1355" t="s">
        <v>630</v>
      </c>
    </row>
    <row r="1356" spans="1:2" x14ac:dyDescent="0.25">
      <c r="A1356">
        <v>16463</v>
      </c>
      <c r="B1356" t="s">
        <v>631</v>
      </c>
    </row>
    <row r="1357" spans="1:2" x14ac:dyDescent="0.25">
      <c r="A1357">
        <v>16464</v>
      </c>
      <c r="B1357" t="s">
        <v>1637</v>
      </c>
    </row>
    <row r="1358" spans="1:2" x14ac:dyDescent="0.25">
      <c r="A1358">
        <v>16465</v>
      </c>
      <c r="B1358" t="s">
        <v>632</v>
      </c>
    </row>
    <row r="1359" spans="1:2" x14ac:dyDescent="0.25">
      <c r="A1359">
        <v>16466</v>
      </c>
      <c r="B1359" t="s">
        <v>633</v>
      </c>
    </row>
    <row r="1360" spans="1:2" x14ac:dyDescent="0.25">
      <c r="A1360">
        <v>16468</v>
      </c>
      <c r="B1360" t="s">
        <v>634</v>
      </c>
    </row>
    <row r="1361" spans="1:2" x14ac:dyDescent="0.25">
      <c r="A1361">
        <v>16469</v>
      </c>
      <c r="B1361" t="s">
        <v>1995</v>
      </c>
    </row>
    <row r="1362" spans="1:2" x14ac:dyDescent="0.25">
      <c r="A1362">
        <v>16470</v>
      </c>
      <c r="B1362" t="s">
        <v>1447</v>
      </c>
    </row>
    <row r="1363" spans="1:2" x14ac:dyDescent="0.25">
      <c r="A1363">
        <v>16471</v>
      </c>
      <c r="B1363" t="s">
        <v>192</v>
      </c>
    </row>
    <row r="1364" spans="1:2" x14ac:dyDescent="0.25">
      <c r="A1364">
        <v>16495</v>
      </c>
      <c r="B1364" t="s">
        <v>635</v>
      </c>
    </row>
    <row r="1365" spans="1:2" x14ac:dyDescent="0.25">
      <c r="A1365">
        <v>16496</v>
      </c>
      <c r="B1365" t="s">
        <v>636</v>
      </c>
    </row>
    <row r="1366" spans="1:2" x14ac:dyDescent="0.25">
      <c r="A1366">
        <v>16497</v>
      </c>
      <c r="B1366" t="s">
        <v>637</v>
      </c>
    </row>
    <row r="1367" spans="1:2" x14ac:dyDescent="0.25">
      <c r="A1367">
        <v>16502</v>
      </c>
      <c r="B1367" t="s">
        <v>2009</v>
      </c>
    </row>
    <row r="1368" spans="1:2" x14ac:dyDescent="0.25">
      <c r="A1368">
        <v>16505</v>
      </c>
      <c r="B1368" t="s">
        <v>638</v>
      </c>
    </row>
    <row r="1369" spans="1:2" x14ac:dyDescent="0.25">
      <c r="A1369">
        <v>16507</v>
      </c>
      <c r="B1369" t="s">
        <v>640</v>
      </c>
    </row>
    <row r="1370" spans="1:2" x14ac:dyDescent="0.25">
      <c r="A1370">
        <v>16510</v>
      </c>
      <c r="B1370" t="s">
        <v>641</v>
      </c>
    </row>
    <row r="1371" spans="1:2" x14ac:dyDescent="0.25">
      <c r="A1371">
        <v>16513</v>
      </c>
      <c r="B1371" t="s">
        <v>609</v>
      </c>
    </row>
    <row r="1372" spans="1:2" x14ac:dyDescent="0.25">
      <c r="A1372">
        <v>16514</v>
      </c>
      <c r="B1372" t="s">
        <v>643</v>
      </c>
    </row>
    <row r="1373" spans="1:2" x14ac:dyDescent="0.25">
      <c r="A1373">
        <v>16518</v>
      </c>
      <c r="B1373" t="s">
        <v>645</v>
      </c>
    </row>
    <row r="1374" spans="1:2" x14ac:dyDescent="0.25">
      <c r="A1374">
        <v>16520</v>
      </c>
      <c r="B1374" t="s">
        <v>646</v>
      </c>
    </row>
    <row r="1375" spans="1:2" x14ac:dyDescent="0.25">
      <c r="A1375">
        <v>16528</v>
      </c>
      <c r="B1375" t="s">
        <v>648</v>
      </c>
    </row>
    <row r="1376" spans="1:2" x14ac:dyDescent="0.25">
      <c r="A1376">
        <v>16532</v>
      </c>
      <c r="B1376" t="s">
        <v>650</v>
      </c>
    </row>
    <row r="1377" spans="1:2" x14ac:dyDescent="0.25">
      <c r="A1377">
        <v>16538</v>
      </c>
      <c r="B1377" t="s">
        <v>652</v>
      </c>
    </row>
    <row r="1378" spans="1:2" x14ac:dyDescent="0.25">
      <c r="A1378">
        <v>16540</v>
      </c>
      <c r="B1378" t="s">
        <v>653</v>
      </c>
    </row>
    <row r="1379" spans="1:2" x14ac:dyDescent="0.25">
      <c r="A1379">
        <v>16542</v>
      </c>
      <c r="B1379" t="s">
        <v>2010</v>
      </c>
    </row>
    <row r="1380" spans="1:2" x14ac:dyDescent="0.25">
      <c r="A1380">
        <v>16546</v>
      </c>
      <c r="B1380" t="s">
        <v>654</v>
      </c>
    </row>
    <row r="1381" spans="1:2" x14ac:dyDescent="0.25">
      <c r="A1381">
        <v>16550</v>
      </c>
      <c r="B1381" t="s">
        <v>655</v>
      </c>
    </row>
    <row r="1382" spans="1:2" x14ac:dyDescent="0.25">
      <c r="A1382">
        <v>16554</v>
      </c>
      <c r="B1382" t="s">
        <v>656</v>
      </c>
    </row>
    <row r="1383" spans="1:2" x14ac:dyDescent="0.25">
      <c r="A1383">
        <v>16564</v>
      </c>
      <c r="B1383" t="s">
        <v>660</v>
      </c>
    </row>
    <row r="1384" spans="1:2" x14ac:dyDescent="0.25">
      <c r="A1384">
        <v>16568</v>
      </c>
      <c r="B1384" t="s">
        <v>661</v>
      </c>
    </row>
    <row r="1385" spans="1:2" x14ac:dyDescent="0.25">
      <c r="A1385">
        <v>16576</v>
      </c>
      <c r="B1385" t="s">
        <v>663</v>
      </c>
    </row>
    <row r="1386" spans="1:2" x14ac:dyDescent="0.25">
      <c r="A1386">
        <v>16580</v>
      </c>
      <c r="B1386" t="s">
        <v>664</v>
      </c>
    </row>
    <row r="1387" spans="1:2" x14ac:dyDescent="0.25">
      <c r="A1387">
        <v>16584</v>
      </c>
      <c r="B1387" t="s">
        <v>666</v>
      </c>
    </row>
    <row r="1388" spans="1:2" x14ac:dyDescent="0.25">
      <c r="A1388">
        <v>16592</v>
      </c>
      <c r="B1388" t="s">
        <v>669</v>
      </c>
    </row>
    <row r="1389" spans="1:2" x14ac:dyDescent="0.25">
      <c r="A1389">
        <v>16594</v>
      </c>
      <c r="B1389" t="s">
        <v>670</v>
      </c>
    </row>
    <row r="1390" spans="1:2" x14ac:dyDescent="0.25">
      <c r="A1390">
        <v>16599</v>
      </c>
      <c r="B1390" t="s">
        <v>1491</v>
      </c>
    </row>
    <row r="1391" spans="1:2" x14ac:dyDescent="0.25">
      <c r="A1391">
        <v>16606</v>
      </c>
      <c r="B1391" t="s">
        <v>671</v>
      </c>
    </row>
    <row r="1392" spans="1:2" x14ac:dyDescent="0.25">
      <c r="A1392">
        <v>16617</v>
      </c>
      <c r="B1392" t="s">
        <v>673</v>
      </c>
    </row>
    <row r="1393" spans="1:2" x14ac:dyDescent="0.25">
      <c r="A1393">
        <v>16618</v>
      </c>
      <c r="B1393" t="s">
        <v>674</v>
      </c>
    </row>
    <row r="1394" spans="1:2" x14ac:dyDescent="0.25">
      <c r="A1394">
        <v>16622</v>
      </c>
      <c r="B1394" t="s">
        <v>675</v>
      </c>
    </row>
    <row r="1395" spans="1:2" x14ac:dyDescent="0.25">
      <c r="A1395">
        <v>16624</v>
      </c>
      <c r="B1395" t="s">
        <v>384</v>
      </c>
    </row>
    <row r="1396" spans="1:2" x14ac:dyDescent="0.25">
      <c r="A1396">
        <v>16626</v>
      </c>
      <c r="B1396" t="s">
        <v>1435</v>
      </c>
    </row>
    <row r="1397" spans="1:2" x14ac:dyDescent="0.25">
      <c r="A1397">
        <v>16628</v>
      </c>
      <c r="B1397" t="s">
        <v>396</v>
      </c>
    </row>
    <row r="1398" spans="1:2" x14ac:dyDescent="0.25">
      <c r="A1398">
        <v>16630</v>
      </c>
      <c r="B1398" t="s">
        <v>398</v>
      </c>
    </row>
    <row r="1399" spans="1:2" x14ac:dyDescent="0.25">
      <c r="A1399">
        <v>16633</v>
      </c>
      <c r="B1399" t="s">
        <v>612</v>
      </c>
    </row>
    <row r="1400" spans="1:2" x14ac:dyDescent="0.25">
      <c r="A1400">
        <v>16634</v>
      </c>
      <c r="B1400" t="s">
        <v>676</v>
      </c>
    </row>
    <row r="1401" spans="1:2" x14ac:dyDescent="0.25">
      <c r="A1401">
        <v>16640</v>
      </c>
      <c r="B1401" t="s">
        <v>677</v>
      </c>
    </row>
    <row r="1402" spans="1:2" x14ac:dyDescent="0.25">
      <c r="A1402">
        <v>16648</v>
      </c>
      <c r="B1402" t="s">
        <v>399</v>
      </c>
    </row>
    <row r="1403" spans="1:2" x14ac:dyDescent="0.25">
      <c r="A1403">
        <v>16652</v>
      </c>
      <c r="B1403" t="s">
        <v>680</v>
      </c>
    </row>
    <row r="1404" spans="1:2" x14ac:dyDescent="0.25">
      <c r="A1404">
        <v>16654</v>
      </c>
      <c r="B1404" t="s">
        <v>428</v>
      </c>
    </row>
    <row r="1405" spans="1:2" x14ac:dyDescent="0.25">
      <c r="A1405">
        <v>16656</v>
      </c>
      <c r="B1405" t="s">
        <v>430</v>
      </c>
    </row>
    <row r="1406" spans="1:2" x14ac:dyDescent="0.25">
      <c r="A1406">
        <v>16658</v>
      </c>
      <c r="B1406" t="s">
        <v>937</v>
      </c>
    </row>
    <row r="1407" spans="1:2" x14ac:dyDescent="0.25">
      <c r="A1407">
        <v>16660</v>
      </c>
      <c r="B1407" t="s">
        <v>165</v>
      </c>
    </row>
    <row r="1408" spans="1:2" x14ac:dyDescent="0.25">
      <c r="A1408">
        <v>16662</v>
      </c>
      <c r="B1408" t="s">
        <v>840</v>
      </c>
    </row>
    <row r="1409" spans="1:2" x14ac:dyDescent="0.25">
      <c r="A1409">
        <v>16663</v>
      </c>
      <c r="B1409" t="s">
        <v>809</v>
      </c>
    </row>
    <row r="1410" spans="1:2" x14ac:dyDescent="0.25">
      <c r="A1410">
        <v>16664</v>
      </c>
      <c r="B1410" t="s">
        <v>715</v>
      </c>
    </row>
    <row r="1411" spans="1:2" x14ac:dyDescent="0.25">
      <c r="A1411">
        <v>16665</v>
      </c>
      <c r="B1411" t="s">
        <v>681</v>
      </c>
    </row>
    <row r="1412" spans="1:2" x14ac:dyDescent="0.25">
      <c r="A1412">
        <v>16666</v>
      </c>
      <c r="B1412" t="s">
        <v>682</v>
      </c>
    </row>
    <row r="1413" spans="1:2" x14ac:dyDescent="0.25">
      <c r="A1413">
        <v>16668</v>
      </c>
      <c r="B1413" t="s">
        <v>683</v>
      </c>
    </row>
    <row r="1414" spans="1:2" x14ac:dyDescent="0.25">
      <c r="A1414">
        <v>16678</v>
      </c>
      <c r="B1414" t="s">
        <v>688</v>
      </c>
    </row>
    <row r="1415" spans="1:2" x14ac:dyDescent="0.25">
      <c r="A1415">
        <v>16679</v>
      </c>
      <c r="B1415" t="s">
        <v>684</v>
      </c>
    </row>
    <row r="1416" spans="1:2" x14ac:dyDescent="0.25">
      <c r="A1416">
        <v>16680</v>
      </c>
      <c r="B1416" t="s">
        <v>685</v>
      </c>
    </row>
    <row r="1417" spans="1:2" x14ac:dyDescent="0.25">
      <c r="A1417">
        <v>16681</v>
      </c>
      <c r="B1417" t="s">
        <v>686</v>
      </c>
    </row>
    <row r="1418" spans="1:2" x14ac:dyDescent="0.25">
      <c r="A1418">
        <v>16682</v>
      </c>
      <c r="B1418" t="s">
        <v>687</v>
      </c>
    </row>
    <row r="1419" spans="1:2" x14ac:dyDescent="0.25">
      <c r="A1419">
        <v>16700</v>
      </c>
      <c r="B1419" t="s">
        <v>689</v>
      </c>
    </row>
    <row r="1420" spans="1:2" x14ac:dyDescent="0.25">
      <c r="A1420">
        <v>16702</v>
      </c>
      <c r="B1420" t="s">
        <v>690</v>
      </c>
    </row>
    <row r="1421" spans="1:2" x14ac:dyDescent="0.25">
      <c r="A1421">
        <v>16718</v>
      </c>
      <c r="B1421" t="s">
        <v>1492</v>
      </c>
    </row>
    <row r="1422" spans="1:2" x14ac:dyDescent="0.25">
      <c r="A1422">
        <v>16728</v>
      </c>
      <c r="B1422" t="s">
        <v>1493</v>
      </c>
    </row>
    <row r="1423" spans="1:2" x14ac:dyDescent="0.25">
      <c r="A1423">
        <v>16732</v>
      </c>
      <c r="B1423" t="s">
        <v>692</v>
      </c>
    </row>
    <row r="1424" spans="1:2" x14ac:dyDescent="0.25">
      <c r="A1424">
        <v>16736</v>
      </c>
      <c r="B1424" t="s">
        <v>1995</v>
      </c>
    </row>
    <row r="1425" spans="1:2" x14ac:dyDescent="0.25">
      <c r="A1425">
        <v>16740</v>
      </c>
      <c r="B1425" t="s">
        <v>1494</v>
      </c>
    </row>
    <row r="1426" spans="1:2" x14ac:dyDescent="0.25">
      <c r="A1426">
        <v>16742</v>
      </c>
      <c r="B1426" t="s">
        <v>693</v>
      </c>
    </row>
    <row r="1427" spans="1:2" x14ac:dyDescent="0.25">
      <c r="A1427">
        <v>16744</v>
      </c>
      <c r="B1427" t="s">
        <v>1495</v>
      </c>
    </row>
    <row r="1428" spans="1:2" x14ac:dyDescent="0.25">
      <c r="A1428">
        <v>16748</v>
      </c>
      <c r="B1428" t="s">
        <v>1496</v>
      </c>
    </row>
    <row r="1429" spans="1:2" x14ac:dyDescent="0.25">
      <c r="A1429">
        <v>16758</v>
      </c>
      <c r="B1429" t="s">
        <v>694</v>
      </c>
    </row>
    <row r="1430" spans="1:2" x14ac:dyDescent="0.25">
      <c r="A1430">
        <v>16763</v>
      </c>
      <c r="B1430" t="s">
        <v>695</v>
      </c>
    </row>
    <row r="1431" spans="1:2" x14ac:dyDescent="0.25">
      <c r="A1431">
        <v>16766</v>
      </c>
      <c r="B1431" t="s">
        <v>240</v>
      </c>
    </row>
    <row r="1432" spans="1:2" x14ac:dyDescent="0.25">
      <c r="A1432">
        <v>16769</v>
      </c>
      <c r="B1432" t="s">
        <v>696</v>
      </c>
    </row>
    <row r="1433" spans="1:2" x14ac:dyDescent="0.25">
      <c r="A1433">
        <v>16775</v>
      </c>
      <c r="B1433" t="s">
        <v>697</v>
      </c>
    </row>
    <row r="1434" spans="1:2" x14ac:dyDescent="0.25">
      <c r="A1434">
        <v>16801</v>
      </c>
      <c r="B1434" t="s">
        <v>2011</v>
      </c>
    </row>
    <row r="1435" spans="1:2" x14ac:dyDescent="0.25">
      <c r="A1435">
        <v>16802</v>
      </c>
      <c r="B1435" t="s">
        <v>699</v>
      </c>
    </row>
    <row r="1436" spans="1:2" x14ac:dyDescent="0.25">
      <c r="A1436">
        <v>16803</v>
      </c>
      <c r="B1436" t="s">
        <v>700</v>
      </c>
    </row>
    <row r="1437" spans="1:2" x14ac:dyDescent="0.25">
      <c r="A1437">
        <v>16804</v>
      </c>
      <c r="B1437" t="s">
        <v>701</v>
      </c>
    </row>
    <row r="1438" spans="1:2" x14ac:dyDescent="0.25">
      <c r="A1438">
        <v>16806</v>
      </c>
      <c r="B1438" t="s">
        <v>702</v>
      </c>
    </row>
    <row r="1439" spans="1:2" x14ac:dyDescent="0.25">
      <c r="A1439">
        <v>16810</v>
      </c>
      <c r="B1439" t="s">
        <v>703</v>
      </c>
    </row>
    <row r="1440" spans="1:2" x14ac:dyDescent="0.25">
      <c r="A1440">
        <v>16816</v>
      </c>
      <c r="B1440" t="s">
        <v>704</v>
      </c>
    </row>
    <row r="1441" spans="1:2" x14ac:dyDescent="0.25">
      <c r="A1441">
        <v>16822</v>
      </c>
      <c r="B1441" t="s">
        <v>705</v>
      </c>
    </row>
    <row r="1442" spans="1:2" x14ac:dyDescent="0.25">
      <c r="A1442">
        <v>16847</v>
      </c>
      <c r="B1442" t="s">
        <v>706</v>
      </c>
    </row>
    <row r="1443" spans="1:2" x14ac:dyDescent="0.25">
      <c r="A1443">
        <v>16849</v>
      </c>
      <c r="B1443" t="s">
        <v>707</v>
      </c>
    </row>
    <row r="1444" spans="1:2" x14ac:dyDescent="0.25">
      <c r="A1444">
        <v>16850</v>
      </c>
      <c r="B1444" t="s">
        <v>708</v>
      </c>
    </row>
    <row r="1445" spans="1:2" x14ac:dyDescent="0.25">
      <c r="A1445">
        <v>16861</v>
      </c>
      <c r="B1445" t="s">
        <v>709</v>
      </c>
    </row>
    <row r="1446" spans="1:2" x14ac:dyDescent="0.25">
      <c r="A1446">
        <v>16862</v>
      </c>
      <c r="B1446" t="s">
        <v>710</v>
      </c>
    </row>
    <row r="1447" spans="1:2" x14ac:dyDescent="0.25">
      <c r="A1447">
        <v>16865</v>
      </c>
      <c r="B1447" t="s">
        <v>711</v>
      </c>
    </row>
    <row r="1448" spans="1:2" x14ac:dyDescent="0.25">
      <c r="A1448">
        <v>16873</v>
      </c>
      <c r="B1448" t="s">
        <v>1497</v>
      </c>
    </row>
    <row r="1449" spans="1:2" x14ac:dyDescent="0.25">
      <c r="A1449">
        <v>16881</v>
      </c>
      <c r="B1449" t="s">
        <v>713</v>
      </c>
    </row>
    <row r="1450" spans="1:2" x14ac:dyDescent="0.25">
      <c r="A1450">
        <v>16882</v>
      </c>
      <c r="B1450" t="s">
        <v>714</v>
      </c>
    </row>
    <row r="1451" spans="1:2" x14ac:dyDescent="0.25">
      <c r="A1451">
        <v>16906</v>
      </c>
      <c r="B1451" t="s">
        <v>716</v>
      </c>
    </row>
    <row r="1452" spans="1:2" x14ac:dyDescent="0.25">
      <c r="A1452">
        <v>16941</v>
      </c>
      <c r="B1452" t="s">
        <v>717</v>
      </c>
    </row>
    <row r="1453" spans="1:2" x14ac:dyDescent="0.25">
      <c r="A1453">
        <v>16942</v>
      </c>
      <c r="B1453" t="s">
        <v>718</v>
      </c>
    </row>
    <row r="1454" spans="1:2" x14ac:dyDescent="0.25">
      <c r="A1454">
        <v>16987</v>
      </c>
      <c r="B1454" t="s">
        <v>719</v>
      </c>
    </row>
    <row r="1455" spans="1:2" x14ac:dyDescent="0.25">
      <c r="A1455">
        <v>16990</v>
      </c>
      <c r="B1455" t="s">
        <v>720</v>
      </c>
    </row>
    <row r="1456" spans="1:2" x14ac:dyDescent="0.25">
      <c r="A1456">
        <v>16991</v>
      </c>
      <c r="B1456" t="s">
        <v>721</v>
      </c>
    </row>
    <row r="1457" spans="1:2" x14ac:dyDescent="0.25">
      <c r="A1457">
        <v>16992</v>
      </c>
      <c r="B1457" t="s">
        <v>722</v>
      </c>
    </row>
    <row r="1458" spans="1:2" x14ac:dyDescent="0.25">
      <c r="A1458">
        <v>16993</v>
      </c>
      <c r="B1458" t="s">
        <v>723</v>
      </c>
    </row>
    <row r="1459" spans="1:2" x14ac:dyDescent="0.25">
      <c r="A1459">
        <v>17061</v>
      </c>
      <c r="B1459" t="s">
        <v>725</v>
      </c>
    </row>
    <row r="1460" spans="1:2" x14ac:dyDescent="0.25">
      <c r="A1460">
        <v>17063</v>
      </c>
      <c r="B1460" t="s">
        <v>727</v>
      </c>
    </row>
    <row r="1461" spans="1:2" x14ac:dyDescent="0.25">
      <c r="A1461">
        <v>17086</v>
      </c>
      <c r="B1461" t="s">
        <v>729</v>
      </c>
    </row>
    <row r="1462" spans="1:2" x14ac:dyDescent="0.25">
      <c r="A1462">
        <v>17100</v>
      </c>
      <c r="B1462" t="s">
        <v>730</v>
      </c>
    </row>
    <row r="1463" spans="1:2" x14ac:dyDescent="0.25">
      <c r="A1463">
        <v>17102</v>
      </c>
      <c r="B1463" t="s">
        <v>731</v>
      </c>
    </row>
    <row r="1464" spans="1:2" x14ac:dyDescent="0.25">
      <c r="A1464">
        <v>17107</v>
      </c>
      <c r="B1464" t="s">
        <v>1498</v>
      </c>
    </row>
    <row r="1465" spans="1:2" x14ac:dyDescent="0.25">
      <c r="A1465">
        <v>17111</v>
      </c>
      <c r="B1465" t="s">
        <v>1499</v>
      </c>
    </row>
    <row r="1466" spans="1:2" x14ac:dyDescent="0.25">
      <c r="A1466">
        <v>17116</v>
      </c>
      <c r="B1466" t="s">
        <v>1441</v>
      </c>
    </row>
    <row r="1467" spans="1:2" x14ac:dyDescent="0.25">
      <c r="A1467">
        <v>17132</v>
      </c>
      <c r="B1467" t="s">
        <v>734</v>
      </c>
    </row>
    <row r="1468" spans="1:2" x14ac:dyDescent="0.25">
      <c r="A1468">
        <v>17133</v>
      </c>
      <c r="B1468" t="s">
        <v>1500</v>
      </c>
    </row>
    <row r="1469" spans="1:2" x14ac:dyDescent="0.25">
      <c r="A1469">
        <v>17136</v>
      </c>
      <c r="B1469" t="s">
        <v>736</v>
      </c>
    </row>
    <row r="1470" spans="1:2" x14ac:dyDescent="0.25">
      <c r="A1470">
        <v>17137</v>
      </c>
      <c r="B1470" t="s">
        <v>737</v>
      </c>
    </row>
    <row r="1471" spans="1:2" x14ac:dyDescent="0.25">
      <c r="A1471">
        <v>17138</v>
      </c>
      <c r="B1471" t="s">
        <v>738</v>
      </c>
    </row>
    <row r="1472" spans="1:2" x14ac:dyDescent="0.25">
      <c r="A1472">
        <v>17139</v>
      </c>
      <c r="B1472" t="s">
        <v>739</v>
      </c>
    </row>
    <row r="1473" spans="1:2" x14ac:dyDescent="0.25">
      <c r="A1473">
        <v>17142</v>
      </c>
      <c r="B1473" t="s">
        <v>740</v>
      </c>
    </row>
    <row r="1474" spans="1:2" x14ac:dyDescent="0.25">
      <c r="A1474">
        <v>17143</v>
      </c>
      <c r="B1474" t="s">
        <v>1501</v>
      </c>
    </row>
    <row r="1475" spans="1:2" x14ac:dyDescent="0.25">
      <c r="A1475">
        <v>17144</v>
      </c>
      <c r="B1475" t="s">
        <v>741</v>
      </c>
    </row>
    <row r="1476" spans="1:2" x14ac:dyDescent="0.25">
      <c r="A1476">
        <v>17146</v>
      </c>
      <c r="B1476" t="s">
        <v>1502</v>
      </c>
    </row>
    <row r="1477" spans="1:2" x14ac:dyDescent="0.25">
      <c r="A1477">
        <v>17148</v>
      </c>
      <c r="B1477" t="s">
        <v>743</v>
      </c>
    </row>
    <row r="1478" spans="1:2" x14ac:dyDescent="0.25">
      <c r="A1478">
        <v>17149</v>
      </c>
      <c r="B1478" t="s">
        <v>744</v>
      </c>
    </row>
    <row r="1479" spans="1:2" x14ac:dyDescent="0.25">
      <c r="A1479">
        <v>17152</v>
      </c>
      <c r="B1479" t="s">
        <v>745</v>
      </c>
    </row>
    <row r="1480" spans="1:2" x14ac:dyDescent="0.25">
      <c r="A1480">
        <v>17154</v>
      </c>
      <c r="B1480" t="s">
        <v>1638</v>
      </c>
    </row>
    <row r="1481" spans="1:2" x14ac:dyDescent="0.25">
      <c r="A1481">
        <v>17155</v>
      </c>
      <c r="B1481" t="s">
        <v>746</v>
      </c>
    </row>
    <row r="1482" spans="1:2" x14ac:dyDescent="0.25">
      <c r="A1482">
        <v>17173</v>
      </c>
      <c r="B1482" t="s">
        <v>749</v>
      </c>
    </row>
    <row r="1483" spans="1:2" x14ac:dyDescent="0.25">
      <c r="A1483">
        <v>17175</v>
      </c>
      <c r="B1483" t="s">
        <v>1503</v>
      </c>
    </row>
    <row r="1484" spans="1:2" x14ac:dyDescent="0.25">
      <c r="A1484">
        <v>17176</v>
      </c>
      <c r="B1484" t="s">
        <v>750</v>
      </c>
    </row>
    <row r="1485" spans="1:2" x14ac:dyDescent="0.25">
      <c r="A1485">
        <v>17181</v>
      </c>
      <c r="B1485" t="s">
        <v>1504</v>
      </c>
    </row>
    <row r="1486" spans="1:2" x14ac:dyDescent="0.25">
      <c r="A1486">
        <v>17183</v>
      </c>
      <c r="B1486" t="s">
        <v>751</v>
      </c>
    </row>
    <row r="1487" spans="1:2" x14ac:dyDescent="0.25">
      <c r="A1487">
        <v>17184</v>
      </c>
      <c r="B1487" t="s">
        <v>752</v>
      </c>
    </row>
    <row r="1488" spans="1:2" x14ac:dyDescent="0.25">
      <c r="A1488">
        <v>17185</v>
      </c>
      <c r="B1488" t="s">
        <v>226</v>
      </c>
    </row>
    <row r="1489" spans="1:2" x14ac:dyDescent="0.25">
      <c r="A1489">
        <v>17188</v>
      </c>
      <c r="B1489" t="s">
        <v>755</v>
      </c>
    </row>
    <row r="1490" spans="1:2" x14ac:dyDescent="0.25">
      <c r="A1490">
        <v>17201</v>
      </c>
      <c r="B1490" t="s">
        <v>757</v>
      </c>
    </row>
    <row r="1491" spans="1:2" x14ac:dyDescent="0.25">
      <c r="A1491">
        <v>17202</v>
      </c>
      <c r="B1491" t="s">
        <v>907</v>
      </c>
    </row>
    <row r="1492" spans="1:2" x14ac:dyDescent="0.25">
      <c r="A1492">
        <v>17205</v>
      </c>
      <c r="B1492" t="s">
        <v>758</v>
      </c>
    </row>
    <row r="1493" spans="1:2" x14ac:dyDescent="0.25">
      <c r="A1493">
        <v>17207</v>
      </c>
      <c r="B1493" t="s">
        <v>252</v>
      </c>
    </row>
    <row r="1494" spans="1:2" x14ac:dyDescent="0.25">
      <c r="A1494">
        <v>17314</v>
      </c>
      <c r="B1494" t="s">
        <v>1505</v>
      </c>
    </row>
    <row r="1495" spans="1:2" x14ac:dyDescent="0.25">
      <c r="A1495">
        <v>17321</v>
      </c>
      <c r="B1495" t="s">
        <v>763</v>
      </c>
    </row>
    <row r="1496" spans="1:2" x14ac:dyDescent="0.25">
      <c r="A1496">
        <v>17322</v>
      </c>
      <c r="B1496" t="s">
        <v>1506</v>
      </c>
    </row>
    <row r="1497" spans="1:2" x14ac:dyDescent="0.25">
      <c r="A1497">
        <v>17393</v>
      </c>
      <c r="B1497" t="s">
        <v>1580</v>
      </c>
    </row>
    <row r="1498" spans="1:2" x14ac:dyDescent="0.25">
      <c r="A1498">
        <v>17394</v>
      </c>
      <c r="B1498" t="s">
        <v>197</v>
      </c>
    </row>
    <row r="1499" spans="1:2" x14ac:dyDescent="0.25">
      <c r="A1499">
        <v>17404</v>
      </c>
      <c r="B1499" t="s">
        <v>133</v>
      </c>
    </row>
    <row r="1500" spans="1:2" x14ac:dyDescent="0.25">
      <c r="A1500">
        <v>17405</v>
      </c>
      <c r="B1500" t="s">
        <v>148</v>
      </c>
    </row>
    <row r="1501" spans="1:2" x14ac:dyDescent="0.25">
      <c r="A1501">
        <v>17406</v>
      </c>
      <c r="B1501" t="s">
        <v>268</v>
      </c>
    </row>
    <row r="1502" spans="1:2" x14ac:dyDescent="0.25">
      <c r="A1502">
        <v>17407</v>
      </c>
      <c r="B1502" t="s">
        <v>269</v>
      </c>
    </row>
    <row r="1503" spans="1:2" x14ac:dyDescent="0.25">
      <c r="A1503">
        <v>17408</v>
      </c>
      <c r="B1503" t="s">
        <v>270</v>
      </c>
    </row>
    <row r="1504" spans="1:2" x14ac:dyDescent="0.25">
      <c r="A1504">
        <v>17409</v>
      </c>
      <c r="B1504" t="s">
        <v>642</v>
      </c>
    </row>
    <row r="1505" spans="1:2" x14ac:dyDescent="0.25">
      <c r="A1505">
        <v>17410</v>
      </c>
      <c r="B1505" t="s">
        <v>644</v>
      </c>
    </row>
    <row r="1506" spans="1:2" x14ac:dyDescent="0.25">
      <c r="A1506">
        <v>17411</v>
      </c>
      <c r="B1506" t="s">
        <v>647</v>
      </c>
    </row>
    <row r="1507" spans="1:2" x14ac:dyDescent="0.25">
      <c r="A1507">
        <v>17412</v>
      </c>
      <c r="B1507" t="s">
        <v>649</v>
      </c>
    </row>
    <row r="1508" spans="1:2" x14ac:dyDescent="0.25">
      <c r="A1508">
        <v>17413</v>
      </c>
      <c r="B1508" t="s">
        <v>651</v>
      </c>
    </row>
    <row r="1509" spans="1:2" x14ac:dyDescent="0.25">
      <c r="A1509">
        <v>17414</v>
      </c>
      <c r="B1509" t="s">
        <v>657</v>
      </c>
    </row>
    <row r="1510" spans="1:2" x14ac:dyDescent="0.25">
      <c r="A1510">
        <v>17416</v>
      </c>
      <c r="B1510" t="s">
        <v>658</v>
      </c>
    </row>
    <row r="1511" spans="1:2" x14ac:dyDescent="0.25">
      <c r="A1511">
        <v>17417</v>
      </c>
      <c r="B1511" t="s">
        <v>659</v>
      </c>
    </row>
    <row r="1512" spans="1:2" x14ac:dyDescent="0.25">
      <c r="A1512">
        <v>17418</v>
      </c>
      <c r="B1512" t="s">
        <v>665</v>
      </c>
    </row>
    <row r="1513" spans="1:2" x14ac:dyDescent="0.25">
      <c r="A1513">
        <v>17419</v>
      </c>
      <c r="B1513" t="s">
        <v>667</v>
      </c>
    </row>
    <row r="1514" spans="1:2" x14ac:dyDescent="0.25">
      <c r="A1514">
        <v>17421</v>
      </c>
      <c r="B1514" t="s">
        <v>668</v>
      </c>
    </row>
    <row r="1515" spans="1:2" x14ac:dyDescent="0.25">
      <c r="A1515">
        <v>17422</v>
      </c>
      <c r="B1515" t="s">
        <v>678</v>
      </c>
    </row>
    <row r="1516" spans="1:2" x14ac:dyDescent="0.25">
      <c r="A1516">
        <v>17424</v>
      </c>
      <c r="B1516" t="s">
        <v>765</v>
      </c>
    </row>
    <row r="1517" spans="1:2" x14ac:dyDescent="0.25">
      <c r="A1517">
        <v>17425</v>
      </c>
      <c r="B1517" t="s">
        <v>766</v>
      </c>
    </row>
    <row r="1518" spans="1:2" x14ac:dyDescent="0.25">
      <c r="A1518">
        <v>17428</v>
      </c>
      <c r="B1518" t="s">
        <v>2012</v>
      </c>
    </row>
    <row r="1519" spans="1:2" x14ac:dyDescent="0.25">
      <c r="A1519">
        <v>17429</v>
      </c>
      <c r="B1519" t="s">
        <v>1438</v>
      </c>
    </row>
    <row r="1520" spans="1:2" x14ac:dyDescent="0.25">
      <c r="A1520">
        <v>17431</v>
      </c>
      <c r="B1520" t="s">
        <v>726</v>
      </c>
    </row>
    <row r="1521" spans="1:2" x14ac:dyDescent="0.25">
      <c r="A1521">
        <v>17432</v>
      </c>
      <c r="B1521" t="s">
        <v>728</v>
      </c>
    </row>
    <row r="1522" spans="1:2" x14ac:dyDescent="0.25">
      <c r="A1522">
        <v>17433</v>
      </c>
      <c r="B1522" t="s">
        <v>732</v>
      </c>
    </row>
    <row r="1523" spans="1:2" x14ac:dyDescent="0.25">
      <c r="A1523">
        <v>17434</v>
      </c>
      <c r="B1523" t="s">
        <v>733</v>
      </c>
    </row>
    <row r="1524" spans="1:2" x14ac:dyDescent="0.25">
      <c r="A1524">
        <v>17435</v>
      </c>
      <c r="B1524" t="s">
        <v>745</v>
      </c>
    </row>
    <row r="1525" spans="1:2" x14ac:dyDescent="0.25">
      <c r="A1525">
        <v>17436</v>
      </c>
      <c r="B1525" t="s">
        <v>748</v>
      </c>
    </row>
    <row r="1526" spans="1:2" x14ac:dyDescent="0.25">
      <c r="A1526">
        <v>17437</v>
      </c>
      <c r="B1526" t="s">
        <v>753</v>
      </c>
    </row>
    <row r="1527" spans="1:2" x14ac:dyDescent="0.25">
      <c r="A1527">
        <v>17439</v>
      </c>
      <c r="B1527" t="s">
        <v>759</v>
      </c>
    </row>
    <row r="1528" spans="1:2" x14ac:dyDescent="0.25">
      <c r="A1528">
        <v>17440</v>
      </c>
      <c r="B1528" t="s">
        <v>761</v>
      </c>
    </row>
    <row r="1529" spans="1:2" x14ac:dyDescent="0.25">
      <c r="A1529">
        <v>17441</v>
      </c>
      <c r="B1529" t="s">
        <v>764</v>
      </c>
    </row>
    <row r="1530" spans="1:2" x14ac:dyDescent="0.25">
      <c r="A1530">
        <v>17442</v>
      </c>
      <c r="B1530" t="s">
        <v>813</v>
      </c>
    </row>
    <row r="1531" spans="1:2" x14ac:dyDescent="0.25">
      <c r="A1531">
        <v>17443</v>
      </c>
      <c r="B1531" t="s">
        <v>834</v>
      </c>
    </row>
    <row r="1532" spans="1:2" x14ac:dyDescent="0.25">
      <c r="A1532">
        <v>17444</v>
      </c>
      <c r="B1532" t="s">
        <v>836</v>
      </c>
    </row>
    <row r="1533" spans="1:2" x14ac:dyDescent="0.25">
      <c r="A1533">
        <v>17445</v>
      </c>
      <c r="B1533" t="s">
        <v>837</v>
      </c>
    </row>
    <row r="1534" spans="1:2" x14ac:dyDescent="0.25">
      <c r="A1534">
        <v>17446</v>
      </c>
      <c r="B1534" t="s">
        <v>838</v>
      </c>
    </row>
    <row r="1535" spans="1:2" x14ac:dyDescent="0.25">
      <c r="A1535">
        <v>17447</v>
      </c>
      <c r="B1535" t="s">
        <v>839</v>
      </c>
    </row>
    <row r="1536" spans="1:2" x14ac:dyDescent="0.25">
      <c r="A1536">
        <v>17448</v>
      </c>
      <c r="B1536" t="s">
        <v>1639</v>
      </c>
    </row>
    <row r="1537" spans="1:2" x14ac:dyDescent="0.25">
      <c r="A1537">
        <v>17449</v>
      </c>
      <c r="B1537" t="s">
        <v>1507</v>
      </c>
    </row>
    <row r="1538" spans="1:2" x14ac:dyDescent="0.25">
      <c r="A1538">
        <v>17450</v>
      </c>
      <c r="B1538" t="s">
        <v>851</v>
      </c>
    </row>
    <row r="1539" spans="1:2" x14ac:dyDescent="0.25">
      <c r="A1539">
        <v>17451</v>
      </c>
      <c r="B1539" t="s">
        <v>859</v>
      </c>
    </row>
    <row r="1540" spans="1:2" x14ac:dyDescent="0.25">
      <c r="A1540">
        <v>17452</v>
      </c>
      <c r="B1540" t="s">
        <v>873</v>
      </c>
    </row>
    <row r="1541" spans="1:2" x14ac:dyDescent="0.25">
      <c r="A1541">
        <v>17453</v>
      </c>
      <c r="B1541" t="s">
        <v>1508</v>
      </c>
    </row>
    <row r="1542" spans="1:2" x14ac:dyDescent="0.25">
      <c r="A1542">
        <v>17454</v>
      </c>
      <c r="B1542" t="s">
        <v>198</v>
      </c>
    </row>
    <row r="1543" spans="1:2" x14ac:dyDescent="0.25">
      <c r="A1543">
        <v>17455</v>
      </c>
      <c r="B1543" t="s">
        <v>204</v>
      </c>
    </row>
    <row r="1544" spans="1:2" x14ac:dyDescent="0.25">
      <c r="A1544">
        <v>17456</v>
      </c>
      <c r="B1544" t="s">
        <v>205</v>
      </c>
    </row>
    <row r="1545" spans="1:2" x14ac:dyDescent="0.25">
      <c r="A1545">
        <v>17457</v>
      </c>
      <c r="B1545" t="s">
        <v>206</v>
      </c>
    </row>
    <row r="1546" spans="1:2" x14ac:dyDescent="0.25">
      <c r="A1546">
        <v>17459</v>
      </c>
      <c r="B1546" t="s">
        <v>207</v>
      </c>
    </row>
    <row r="1547" spans="1:2" x14ac:dyDescent="0.25">
      <c r="A1547">
        <v>17460</v>
      </c>
      <c r="B1547" t="s">
        <v>208</v>
      </c>
    </row>
    <row r="1548" spans="1:2" x14ac:dyDescent="0.25">
      <c r="A1548">
        <v>17461</v>
      </c>
      <c r="B1548" t="s">
        <v>218</v>
      </c>
    </row>
    <row r="1549" spans="1:2" x14ac:dyDescent="0.25">
      <c r="A1549">
        <v>17462</v>
      </c>
      <c r="B1549" t="s">
        <v>223</v>
      </c>
    </row>
    <row r="1550" spans="1:2" x14ac:dyDescent="0.25">
      <c r="A1550">
        <v>17463</v>
      </c>
      <c r="B1550" t="s">
        <v>225</v>
      </c>
    </row>
    <row r="1551" spans="1:2" x14ac:dyDescent="0.25">
      <c r="A1551">
        <v>17464</v>
      </c>
      <c r="B1551" t="s">
        <v>226</v>
      </c>
    </row>
    <row r="1552" spans="1:2" x14ac:dyDescent="0.25">
      <c r="A1552">
        <v>17465</v>
      </c>
      <c r="B1552" t="s">
        <v>233</v>
      </c>
    </row>
    <row r="1553" spans="1:2" x14ac:dyDescent="0.25">
      <c r="A1553">
        <v>17466</v>
      </c>
      <c r="B1553" t="s">
        <v>235</v>
      </c>
    </row>
    <row r="1554" spans="1:2" x14ac:dyDescent="0.25">
      <c r="A1554">
        <v>17467</v>
      </c>
      <c r="B1554" t="s">
        <v>237</v>
      </c>
    </row>
    <row r="1555" spans="1:2" x14ac:dyDescent="0.25">
      <c r="A1555">
        <v>17469</v>
      </c>
      <c r="B1555" t="s">
        <v>241</v>
      </c>
    </row>
    <row r="1556" spans="1:2" x14ac:dyDescent="0.25">
      <c r="A1556">
        <v>17470</v>
      </c>
      <c r="B1556" t="s">
        <v>254</v>
      </c>
    </row>
    <row r="1557" spans="1:2" x14ac:dyDescent="0.25">
      <c r="A1557">
        <v>17471</v>
      </c>
      <c r="B1557" t="s">
        <v>266</v>
      </c>
    </row>
    <row r="1558" spans="1:2" x14ac:dyDescent="0.25">
      <c r="A1558">
        <v>17472</v>
      </c>
      <c r="B1558" t="s">
        <v>611</v>
      </c>
    </row>
    <row r="1559" spans="1:2" x14ac:dyDescent="0.25">
      <c r="A1559">
        <v>17473</v>
      </c>
      <c r="B1559" t="s">
        <v>617</v>
      </c>
    </row>
    <row r="1560" spans="1:2" x14ac:dyDescent="0.25">
      <c r="A1560">
        <v>17474</v>
      </c>
      <c r="B1560" t="s">
        <v>1509</v>
      </c>
    </row>
    <row r="1561" spans="1:2" x14ac:dyDescent="0.25">
      <c r="A1561">
        <v>17475</v>
      </c>
      <c r="B1561" t="s">
        <v>621</v>
      </c>
    </row>
    <row r="1562" spans="1:2" x14ac:dyDescent="0.25">
      <c r="A1562">
        <v>17476</v>
      </c>
      <c r="B1562" t="s">
        <v>623</v>
      </c>
    </row>
    <row r="1563" spans="1:2" x14ac:dyDescent="0.25">
      <c r="A1563">
        <v>17477</v>
      </c>
      <c r="B1563" t="s">
        <v>626</v>
      </c>
    </row>
    <row r="1564" spans="1:2" x14ac:dyDescent="0.25">
      <c r="A1564">
        <v>17479</v>
      </c>
      <c r="B1564" t="s">
        <v>628</v>
      </c>
    </row>
    <row r="1565" spans="1:2" x14ac:dyDescent="0.25">
      <c r="A1565">
        <v>17480</v>
      </c>
      <c r="B1565" t="s">
        <v>609</v>
      </c>
    </row>
    <row r="1566" spans="1:2" x14ac:dyDescent="0.25">
      <c r="A1566">
        <v>17481</v>
      </c>
      <c r="B1566" t="s">
        <v>612</v>
      </c>
    </row>
    <row r="1567" spans="1:2" x14ac:dyDescent="0.25">
      <c r="A1567">
        <v>17482</v>
      </c>
      <c r="B1567" t="s">
        <v>698</v>
      </c>
    </row>
    <row r="1568" spans="1:2" x14ac:dyDescent="0.25">
      <c r="A1568">
        <v>17485</v>
      </c>
      <c r="B1568" t="s">
        <v>724</v>
      </c>
    </row>
    <row r="1569" spans="1:2" x14ac:dyDescent="0.25">
      <c r="A1569">
        <v>17486</v>
      </c>
      <c r="B1569" t="s">
        <v>1441</v>
      </c>
    </row>
    <row r="1570" spans="1:2" x14ac:dyDescent="0.25">
      <c r="A1570">
        <v>17487</v>
      </c>
      <c r="B1570" t="s">
        <v>735</v>
      </c>
    </row>
    <row r="1571" spans="1:2" x14ac:dyDescent="0.25">
      <c r="A1571">
        <v>17490</v>
      </c>
      <c r="B1571" t="s">
        <v>746</v>
      </c>
    </row>
    <row r="1572" spans="1:2" x14ac:dyDescent="0.25">
      <c r="A1572">
        <v>17491</v>
      </c>
      <c r="B1572" t="s">
        <v>747</v>
      </c>
    </row>
    <row r="1573" spans="1:2" x14ac:dyDescent="0.25">
      <c r="A1573">
        <v>17492</v>
      </c>
      <c r="B1573" t="s">
        <v>754</v>
      </c>
    </row>
    <row r="1574" spans="1:2" x14ac:dyDescent="0.25">
      <c r="A1574">
        <v>17493</v>
      </c>
      <c r="B1574" t="s">
        <v>760</v>
      </c>
    </row>
    <row r="1575" spans="1:2" x14ac:dyDescent="0.25">
      <c r="A1575">
        <v>17494</v>
      </c>
      <c r="B1575" t="s">
        <v>762</v>
      </c>
    </row>
    <row r="1576" spans="1:2" x14ac:dyDescent="0.25">
      <c r="A1576">
        <v>17495</v>
      </c>
      <c r="B1576" t="s">
        <v>766</v>
      </c>
    </row>
    <row r="1577" spans="1:2" x14ac:dyDescent="0.25">
      <c r="A1577">
        <v>17496</v>
      </c>
      <c r="B1577" t="s">
        <v>1510</v>
      </c>
    </row>
    <row r="1578" spans="1:2" x14ac:dyDescent="0.25">
      <c r="A1578">
        <v>17497</v>
      </c>
      <c r="B1578" t="s">
        <v>1442</v>
      </c>
    </row>
    <row r="1579" spans="1:2" x14ac:dyDescent="0.25">
      <c r="A1579">
        <v>17498</v>
      </c>
      <c r="B1579" t="s">
        <v>1511</v>
      </c>
    </row>
    <row r="1580" spans="1:2" x14ac:dyDescent="0.25">
      <c r="A1580">
        <v>17499</v>
      </c>
      <c r="B1580" t="s">
        <v>1512</v>
      </c>
    </row>
    <row r="1581" spans="1:2" x14ac:dyDescent="0.25">
      <c r="A1581">
        <v>17500</v>
      </c>
      <c r="B1581" t="s">
        <v>874</v>
      </c>
    </row>
    <row r="1582" spans="1:2" x14ac:dyDescent="0.25">
      <c r="A1582">
        <v>17501</v>
      </c>
      <c r="B1582" t="s">
        <v>220</v>
      </c>
    </row>
    <row r="1583" spans="1:2" x14ac:dyDescent="0.25">
      <c r="A1583">
        <v>17502</v>
      </c>
      <c r="B1583" t="s">
        <v>348</v>
      </c>
    </row>
    <row r="1584" spans="1:2" x14ac:dyDescent="0.25">
      <c r="A1584">
        <v>17503</v>
      </c>
      <c r="B1584" t="s">
        <v>384</v>
      </c>
    </row>
    <row r="1585" spans="1:2" x14ac:dyDescent="0.25">
      <c r="A1585">
        <v>17504</v>
      </c>
      <c r="B1585" t="s">
        <v>384</v>
      </c>
    </row>
    <row r="1586" spans="1:2" x14ac:dyDescent="0.25">
      <c r="A1586">
        <v>17505</v>
      </c>
      <c r="B1586" t="s">
        <v>389</v>
      </c>
    </row>
    <row r="1587" spans="1:2" x14ac:dyDescent="0.25">
      <c r="A1587">
        <v>17506</v>
      </c>
      <c r="B1587" t="s">
        <v>389</v>
      </c>
    </row>
    <row r="1588" spans="1:2" x14ac:dyDescent="0.25">
      <c r="A1588">
        <v>17507</v>
      </c>
      <c r="B1588" t="s">
        <v>396</v>
      </c>
    </row>
    <row r="1589" spans="1:2" x14ac:dyDescent="0.25">
      <c r="A1589">
        <v>17508</v>
      </c>
      <c r="B1589" t="s">
        <v>396</v>
      </c>
    </row>
    <row r="1590" spans="1:2" x14ac:dyDescent="0.25">
      <c r="A1590">
        <v>17509</v>
      </c>
      <c r="B1590" t="s">
        <v>399</v>
      </c>
    </row>
    <row r="1591" spans="1:2" x14ac:dyDescent="0.25">
      <c r="A1591">
        <v>17510</v>
      </c>
      <c r="B1591" t="s">
        <v>428</v>
      </c>
    </row>
    <row r="1592" spans="1:2" x14ac:dyDescent="0.25">
      <c r="A1592">
        <v>17511</v>
      </c>
      <c r="B1592" t="s">
        <v>435</v>
      </c>
    </row>
    <row r="1593" spans="1:2" x14ac:dyDescent="0.25">
      <c r="A1593">
        <v>17512</v>
      </c>
      <c r="B1593" t="s">
        <v>937</v>
      </c>
    </row>
    <row r="1594" spans="1:2" x14ac:dyDescent="0.25">
      <c r="A1594">
        <v>17513</v>
      </c>
      <c r="B1594" t="s">
        <v>133</v>
      </c>
    </row>
    <row r="1595" spans="1:2" x14ac:dyDescent="0.25">
      <c r="A1595">
        <v>17514</v>
      </c>
      <c r="B1595" t="s">
        <v>148</v>
      </c>
    </row>
    <row r="1596" spans="1:2" x14ac:dyDescent="0.25">
      <c r="A1596">
        <v>17515</v>
      </c>
      <c r="B1596" t="s">
        <v>165</v>
      </c>
    </row>
    <row r="1597" spans="1:2" x14ac:dyDescent="0.25">
      <c r="A1597">
        <v>17516</v>
      </c>
      <c r="B1597" t="s">
        <v>190</v>
      </c>
    </row>
    <row r="1598" spans="1:2" x14ac:dyDescent="0.25">
      <c r="A1598">
        <v>17517</v>
      </c>
      <c r="B1598" t="s">
        <v>190</v>
      </c>
    </row>
    <row r="1599" spans="1:2" x14ac:dyDescent="0.25">
      <c r="A1599">
        <v>17519</v>
      </c>
      <c r="B1599" t="s">
        <v>191</v>
      </c>
    </row>
    <row r="1600" spans="1:2" x14ac:dyDescent="0.25">
      <c r="A1600">
        <v>17520</v>
      </c>
      <c r="B1600" t="s">
        <v>191</v>
      </c>
    </row>
    <row r="1601" spans="1:2" x14ac:dyDescent="0.25">
      <c r="A1601">
        <v>17521</v>
      </c>
      <c r="B1601" t="s">
        <v>268</v>
      </c>
    </row>
    <row r="1602" spans="1:2" x14ac:dyDescent="0.25">
      <c r="A1602">
        <v>17522</v>
      </c>
      <c r="B1602" t="s">
        <v>269</v>
      </c>
    </row>
    <row r="1603" spans="1:2" x14ac:dyDescent="0.25">
      <c r="A1603">
        <v>17523</v>
      </c>
      <c r="B1603" t="s">
        <v>509</v>
      </c>
    </row>
    <row r="1604" spans="1:2" x14ac:dyDescent="0.25">
      <c r="A1604">
        <v>17524</v>
      </c>
      <c r="B1604" t="s">
        <v>1436</v>
      </c>
    </row>
    <row r="1605" spans="1:2" x14ac:dyDescent="0.25">
      <c r="A1605">
        <v>17525</v>
      </c>
      <c r="B1605" t="s">
        <v>1437</v>
      </c>
    </row>
    <row r="1606" spans="1:2" x14ac:dyDescent="0.25">
      <c r="A1606">
        <v>17526</v>
      </c>
      <c r="B1606" t="s">
        <v>639</v>
      </c>
    </row>
    <row r="1607" spans="1:2" x14ac:dyDescent="0.25">
      <c r="A1607">
        <v>17528</v>
      </c>
      <c r="B1607" t="s">
        <v>642</v>
      </c>
    </row>
    <row r="1608" spans="1:2" x14ac:dyDescent="0.25">
      <c r="A1608">
        <v>17529</v>
      </c>
      <c r="B1608" t="s">
        <v>644</v>
      </c>
    </row>
    <row r="1609" spans="1:2" x14ac:dyDescent="0.25">
      <c r="A1609">
        <v>17530</v>
      </c>
      <c r="B1609" t="s">
        <v>647</v>
      </c>
    </row>
    <row r="1610" spans="1:2" x14ac:dyDescent="0.25">
      <c r="A1610">
        <v>17531</v>
      </c>
      <c r="B1610" t="s">
        <v>649</v>
      </c>
    </row>
    <row r="1611" spans="1:2" x14ac:dyDescent="0.25">
      <c r="A1611">
        <v>17532</v>
      </c>
      <c r="B1611" t="s">
        <v>651</v>
      </c>
    </row>
    <row r="1612" spans="1:2" x14ac:dyDescent="0.25">
      <c r="A1612">
        <v>17533</v>
      </c>
      <c r="B1612" t="s">
        <v>657</v>
      </c>
    </row>
    <row r="1613" spans="1:2" x14ac:dyDescent="0.25">
      <c r="A1613">
        <v>17534</v>
      </c>
      <c r="B1613" t="s">
        <v>658</v>
      </c>
    </row>
    <row r="1614" spans="1:2" x14ac:dyDescent="0.25">
      <c r="A1614">
        <v>17535</v>
      </c>
      <c r="B1614" t="s">
        <v>659</v>
      </c>
    </row>
    <row r="1615" spans="1:2" x14ac:dyDescent="0.25">
      <c r="A1615">
        <v>17536</v>
      </c>
      <c r="B1615" t="s">
        <v>667</v>
      </c>
    </row>
    <row r="1616" spans="1:2" x14ac:dyDescent="0.25">
      <c r="A1616">
        <v>17538</v>
      </c>
      <c r="B1616" t="s">
        <v>672</v>
      </c>
    </row>
    <row r="1617" spans="1:2" x14ac:dyDescent="0.25">
      <c r="A1617">
        <v>17539</v>
      </c>
      <c r="B1617" t="s">
        <v>672</v>
      </c>
    </row>
    <row r="1618" spans="1:2" x14ac:dyDescent="0.25">
      <c r="A1618">
        <v>17540</v>
      </c>
      <c r="B1618" t="s">
        <v>678</v>
      </c>
    </row>
    <row r="1619" spans="1:2" x14ac:dyDescent="0.25">
      <c r="A1619">
        <v>17541</v>
      </c>
      <c r="B1619" t="s">
        <v>679</v>
      </c>
    </row>
    <row r="1620" spans="1:2" x14ac:dyDescent="0.25">
      <c r="A1620">
        <v>17542</v>
      </c>
      <c r="B1620" t="s">
        <v>1438</v>
      </c>
    </row>
    <row r="1621" spans="1:2" x14ac:dyDescent="0.25">
      <c r="A1621">
        <v>17543</v>
      </c>
      <c r="B1621" t="s">
        <v>726</v>
      </c>
    </row>
    <row r="1622" spans="1:2" x14ac:dyDescent="0.25">
      <c r="A1622">
        <v>17544</v>
      </c>
      <c r="B1622" t="s">
        <v>728</v>
      </c>
    </row>
    <row r="1623" spans="1:2" x14ac:dyDescent="0.25">
      <c r="A1623">
        <v>17545</v>
      </c>
      <c r="B1623" t="s">
        <v>732</v>
      </c>
    </row>
    <row r="1624" spans="1:2" x14ac:dyDescent="0.25">
      <c r="A1624">
        <v>17546</v>
      </c>
      <c r="B1624" t="s">
        <v>745</v>
      </c>
    </row>
    <row r="1625" spans="1:2" x14ac:dyDescent="0.25">
      <c r="A1625">
        <v>17548</v>
      </c>
      <c r="B1625" t="s">
        <v>748</v>
      </c>
    </row>
    <row r="1626" spans="1:2" x14ac:dyDescent="0.25">
      <c r="A1626">
        <v>17549</v>
      </c>
      <c r="B1626" t="s">
        <v>753</v>
      </c>
    </row>
    <row r="1627" spans="1:2" x14ac:dyDescent="0.25">
      <c r="A1627">
        <v>17550</v>
      </c>
      <c r="B1627" t="s">
        <v>759</v>
      </c>
    </row>
    <row r="1628" spans="1:2" x14ac:dyDescent="0.25">
      <c r="A1628">
        <v>17551</v>
      </c>
      <c r="B1628" t="s">
        <v>761</v>
      </c>
    </row>
    <row r="1629" spans="1:2" x14ac:dyDescent="0.25">
      <c r="A1629">
        <v>17552</v>
      </c>
      <c r="B1629" t="s">
        <v>813</v>
      </c>
    </row>
    <row r="1630" spans="1:2" x14ac:dyDescent="0.25">
      <c r="A1630">
        <v>17553</v>
      </c>
      <c r="B1630" t="s">
        <v>834</v>
      </c>
    </row>
    <row r="1631" spans="1:2" x14ac:dyDescent="0.25">
      <c r="A1631">
        <v>17554</v>
      </c>
      <c r="B1631" t="s">
        <v>836</v>
      </c>
    </row>
    <row r="1632" spans="1:2" x14ac:dyDescent="0.25">
      <c r="A1632">
        <v>17555</v>
      </c>
      <c r="B1632" t="s">
        <v>837</v>
      </c>
    </row>
    <row r="1633" spans="1:2" x14ac:dyDescent="0.25">
      <c r="A1633">
        <v>17556</v>
      </c>
      <c r="B1633" t="s">
        <v>838</v>
      </c>
    </row>
    <row r="1634" spans="1:2" x14ac:dyDescent="0.25">
      <c r="A1634">
        <v>17558</v>
      </c>
      <c r="B1634" t="s">
        <v>839</v>
      </c>
    </row>
    <row r="1635" spans="1:2" x14ac:dyDescent="0.25">
      <c r="A1635">
        <v>17559</v>
      </c>
      <c r="B1635" t="s">
        <v>840</v>
      </c>
    </row>
    <row r="1636" spans="1:2" x14ac:dyDescent="0.25">
      <c r="A1636">
        <v>17560</v>
      </c>
      <c r="B1636" t="s">
        <v>1639</v>
      </c>
    </row>
    <row r="1637" spans="1:2" x14ac:dyDescent="0.25">
      <c r="A1637">
        <v>17561</v>
      </c>
      <c r="B1637" t="s">
        <v>1507</v>
      </c>
    </row>
    <row r="1638" spans="1:2" x14ac:dyDescent="0.25">
      <c r="A1638">
        <v>17562</v>
      </c>
      <c r="B1638" t="s">
        <v>859</v>
      </c>
    </row>
    <row r="1639" spans="1:2" x14ac:dyDescent="0.25">
      <c r="A1639">
        <v>17563</v>
      </c>
      <c r="B1639" t="s">
        <v>809</v>
      </c>
    </row>
    <row r="1640" spans="1:2" x14ac:dyDescent="0.25">
      <c r="A1640">
        <v>17564</v>
      </c>
      <c r="B1640" t="s">
        <v>873</v>
      </c>
    </row>
    <row r="1641" spans="1:2" x14ac:dyDescent="0.25">
      <c r="A1641">
        <v>17565</v>
      </c>
      <c r="B1641" t="s">
        <v>171</v>
      </c>
    </row>
    <row r="1642" spans="1:2" x14ac:dyDescent="0.25">
      <c r="A1642">
        <v>17566</v>
      </c>
      <c r="B1642" t="s">
        <v>171</v>
      </c>
    </row>
    <row r="1643" spans="1:2" x14ac:dyDescent="0.25">
      <c r="A1643">
        <v>17568</v>
      </c>
      <c r="B1643" t="s">
        <v>174</v>
      </c>
    </row>
    <row r="1644" spans="1:2" x14ac:dyDescent="0.25">
      <c r="A1644">
        <v>17569</v>
      </c>
      <c r="B1644" t="s">
        <v>174</v>
      </c>
    </row>
    <row r="1645" spans="1:2" x14ac:dyDescent="0.25">
      <c r="A1645">
        <v>17570</v>
      </c>
      <c r="B1645" t="s">
        <v>1405</v>
      </c>
    </row>
    <row r="1646" spans="1:2" x14ac:dyDescent="0.25">
      <c r="A1646">
        <v>17571</v>
      </c>
      <c r="B1646" t="s">
        <v>1405</v>
      </c>
    </row>
    <row r="1647" spans="1:2" x14ac:dyDescent="0.25">
      <c r="A1647">
        <v>17572</v>
      </c>
      <c r="B1647" t="s">
        <v>197</v>
      </c>
    </row>
    <row r="1648" spans="1:2" x14ac:dyDescent="0.25">
      <c r="A1648">
        <v>17573</v>
      </c>
      <c r="B1648" t="s">
        <v>198</v>
      </c>
    </row>
    <row r="1649" spans="1:2" x14ac:dyDescent="0.25">
      <c r="A1649">
        <v>17574</v>
      </c>
      <c r="B1649" t="s">
        <v>205</v>
      </c>
    </row>
    <row r="1650" spans="1:2" x14ac:dyDescent="0.25">
      <c r="A1650">
        <v>17575</v>
      </c>
      <c r="B1650" t="s">
        <v>206</v>
      </c>
    </row>
    <row r="1651" spans="1:2" x14ac:dyDescent="0.25">
      <c r="A1651">
        <v>17576</v>
      </c>
      <c r="B1651" t="s">
        <v>207</v>
      </c>
    </row>
    <row r="1652" spans="1:2" x14ac:dyDescent="0.25">
      <c r="A1652">
        <v>17577</v>
      </c>
      <c r="B1652" t="s">
        <v>208</v>
      </c>
    </row>
    <row r="1653" spans="1:2" x14ac:dyDescent="0.25">
      <c r="A1653">
        <v>17579</v>
      </c>
      <c r="B1653" t="s">
        <v>218</v>
      </c>
    </row>
    <row r="1654" spans="1:2" x14ac:dyDescent="0.25">
      <c r="A1654">
        <v>17580</v>
      </c>
      <c r="B1654" t="s">
        <v>223</v>
      </c>
    </row>
    <row r="1655" spans="1:2" x14ac:dyDescent="0.25">
      <c r="A1655">
        <v>17581</v>
      </c>
      <c r="B1655" t="s">
        <v>225</v>
      </c>
    </row>
    <row r="1656" spans="1:2" x14ac:dyDescent="0.25">
      <c r="A1656">
        <v>17582</v>
      </c>
      <c r="B1656" t="s">
        <v>226</v>
      </c>
    </row>
    <row r="1657" spans="1:2" x14ac:dyDescent="0.25">
      <c r="A1657">
        <v>17583</v>
      </c>
      <c r="B1657" t="s">
        <v>233</v>
      </c>
    </row>
    <row r="1658" spans="1:2" x14ac:dyDescent="0.25">
      <c r="A1658">
        <v>17584</v>
      </c>
      <c r="B1658" t="s">
        <v>235</v>
      </c>
    </row>
    <row r="1659" spans="1:2" x14ac:dyDescent="0.25">
      <c r="A1659">
        <v>17585</v>
      </c>
      <c r="B1659" t="s">
        <v>237</v>
      </c>
    </row>
    <row r="1660" spans="1:2" x14ac:dyDescent="0.25">
      <c r="A1660">
        <v>17586</v>
      </c>
      <c r="B1660" t="s">
        <v>241</v>
      </c>
    </row>
    <row r="1661" spans="1:2" x14ac:dyDescent="0.25">
      <c r="A1661">
        <v>17587</v>
      </c>
      <c r="B1661" t="s">
        <v>246</v>
      </c>
    </row>
    <row r="1662" spans="1:2" x14ac:dyDescent="0.25">
      <c r="A1662">
        <v>17589</v>
      </c>
      <c r="B1662" t="s">
        <v>1447</v>
      </c>
    </row>
    <row r="1663" spans="1:2" x14ac:dyDescent="0.25">
      <c r="A1663">
        <v>17590</v>
      </c>
      <c r="B1663" t="s">
        <v>523</v>
      </c>
    </row>
    <row r="1664" spans="1:2" x14ac:dyDescent="0.25">
      <c r="A1664">
        <v>17591</v>
      </c>
      <c r="B1664" t="s">
        <v>1496</v>
      </c>
    </row>
    <row r="1665" spans="1:2" x14ac:dyDescent="0.25">
      <c r="A1665">
        <v>17592</v>
      </c>
      <c r="B1665" t="s">
        <v>611</v>
      </c>
    </row>
    <row r="1666" spans="1:2" x14ac:dyDescent="0.25">
      <c r="A1666">
        <v>17593</v>
      </c>
      <c r="B1666" t="s">
        <v>617</v>
      </c>
    </row>
    <row r="1667" spans="1:2" x14ac:dyDescent="0.25">
      <c r="A1667">
        <v>17594</v>
      </c>
      <c r="B1667" t="s">
        <v>1509</v>
      </c>
    </row>
    <row r="1668" spans="1:2" x14ac:dyDescent="0.25">
      <c r="A1668">
        <v>17595</v>
      </c>
      <c r="B1668" t="s">
        <v>626</v>
      </c>
    </row>
    <row r="1669" spans="1:2" x14ac:dyDescent="0.25">
      <c r="A1669">
        <v>17596</v>
      </c>
      <c r="B1669" t="s">
        <v>628</v>
      </c>
    </row>
    <row r="1670" spans="1:2" x14ac:dyDescent="0.25">
      <c r="A1670">
        <v>17597</v>
      </c>
      <c r="B1670" t="s">
        <v>609</v>
      </c>
    </row>
    <row r="1671" spans="1:2" x14ac:dyDescent="0.25">
      <c r="A1671">
        <v>17599</v>
      </c>
      <c r="B1671" t="s">
        <v>662</v>
      </c>
    </row>
    <row r="1672" spans="1:2" x14ac:dyDescent="0.25">
      <c r="A1672">
        <v>17601</v>
      </c>
      <c r="B1672" t="s">
        <v>1513</v>
      </c>
    </row>
    <row r="1673" spans="1:2" x14ac:dyDescent="0.25">
      <c r="A1673">
        <v>17603</v>
      </c>
      <c r="B1673" t="s">
        <v>662</v>
      </c>
    </row>
    <row r="1674" spans="1:2" x14ac:dyDescent="0.25">
      <c r="A1674">
        <v>17604</v>
      </c>
      <c r="B1674" t="s">
        <v>612</v>
      </c>
    </row>
    <row r="1675" spans="1:2" x14ac:dyDescent="0.25">
      <c r="A1675">
        <v>17605</v>
      </c>
      <c r="B1675" t="s">
        <v>691</v>
      </c>
    </row>
    <row r="1676" spans="1:2" x14ac:dyDescent="0.25">
      <c r="A1676">
        <v>17606</v>
      </c>
      <c r="B1676" t="s">
        <v>1622</v>
      </c>
    </row>
    <row r="1677" spans="1:2" x14ac:dyDescent="0.25">
      <c r="A1677">
        <v>17609</v>
      </c>
      <c r="B1677" t="s">
        <v>711</v>
      </c>
    </row>
    <row r="1678" spans="1:2" x14ac:dyDescent="0.25">
      <c r="A1678">
        <v>17611</v>
      </c>
      <c r="B1678" t="s">
        <v>1441</v>
      </c>
    </row>
    <row r="1679" spans="1:2" x14ac:dyDescent="0.25">
      <c r="A1679">
        <v>17612</v>
      </c>
      <c r="B1679" t="s">
        <v>746</v>
      </c>
    </row>
    <row r="1680" spans="1:2" x14ac:dyDescent="0.25">
      <c r="A1680">
        <v>17613</v>
      </c>
      <c r="B1680" t="s">
        <v>747</v>
      </c>
    </row>
    <row r="1681" spans="1:2" x14ac:dyDescent="0.25">
      <c r="A1681">
        <v>17614</v>
      </c>
      <c r="B1681" t="s">
        <v>754</v>
      </c>
    </row>
    <row r="1682" spans="1:2" x14ac:dyDescent="0.25">
      <c r="A1682">
        <v>17616</v>
      </c>
      <c r="B1682" t="s">
        <v>756</v>
      </c>
    </row>
    <row r="1683" spans="1:2" x14ac:dyDescent="0.25">
      <c r="A1683">
        <v>17617</v>
      </c>
      <c r="B1683" t="s">
        <v>760</v>
      </c>
    </row>
    <row r="1684" spans="1:2" x14ac:dyDescent="0.25">
      <c r="A1684">
        <v>17618</v>
      </c>
      <c r="B1684" t="s">
        <v>762</v>
      </c>
    </row>
    <row r="1685" spans="1:2" x14ac:dyDescent="0.25">
      <c r="A1685">
        <v>17619</v>
      </c>
      <c r="B1685" t="s">
        <v>768</v>
      </c>
    </row>
    <row r="1686" spans="1:2" x14ac:dyDescent="0.25">
      <c r="A1686">
        <v>17620</v>
      </c>
      <c r="B1686" t="s">
        <v>1514</v>
      </c>
    </row>
    <row r="1687" spans="1:2" x14ac:dyDescent="0.25">
      <c r="A1687">
        <v>17621</v>
      </c>
      <c r="B1687" t="s">
        <v>767</v>
      </c>
    </row>
    <row r="1688" spans="1:2" x14ac:dyDescent="0.25">
      <c r="A1688">
        <v>17622</v>
      </c>
      <c r="B1688" t="s">
        <v>768</v>
      </c>
    </row>
    <row r="1689" spans="1:2" x14ac:dyDescent="0.25">
      <c r="A1689">
        <v>17623</v>
      </c>
      <c r="B1689" t="s">
        <v>769</v>
      </c>
    </row>
    <row r="1690" spans="1:2" x14ac:dyDescent="0.25">
      <c r="A1690">
        <v>17624</v>
      </c>
      <c r="B1690" t="s">
        <v>769</v>
      </c>
    </row>
    <row r="1691" spans="1:2" x14ac:dyDescent="0.25">
      <c r="A1691">
        <v>17625</v>
      </c>
      <c r="B1691" t="s">
        <v>770</v>
      </c>
    </row>
    <row r="1692" spans="1:2" x14ac:dyDescent="0.25">
      <c r="A1692">
        <v>17626</v>
      </c>
      <c r="B1692" t="s">
        <v>770</v>
      </c>
    </row>
    <row r="1693" spans="1:2" x14ac:dyDescent="0.25">
      <c r="A1693">
        <v>17627</v>
      </c>
      <c r="B1693" t="s">
        <v>771</v>
      </c>
    </row>
    <row r="1694" spans="1:2" x14ac:dyDescent="0.25">
      <c r="A1694">
        <v>17629</v>
      </c>
      <c r="B1694" t="s">
        <v>771</v>
      </c>
    </row>
    <row r="1695" spans="1:2" x14ac:dyDescent="0.25">
      <c r="A1695">
        <v>17630</v>
      </c>
      <c r="B1695" t="s">
        <v>772</v>
      </c>
    </row>
    <row r="1696" spans="1:2" x14ac:dyDescent="0.25">
      <c r="A1696">
        <v>17631</v>
      </c>
      <c r="B1696" t="s">
        <v>772</v>
      </c>
    </row>
    <row r="1697" spans="1:2" x14ac:dyDescent="0.25">
      <c r="A1697">
        <v>17632</v>
      </c>
      <c r="B1697" t="s">
        <v>1510</v>
      </c>
    </row>
    <row r="1698" spans="1:2" x14ac:dyDescent="0.25">
      <c r="A1698">
        <v>17633</v>
      </c>
      <c r="B1698" t="s">
        <v>1442</v>
      </c>
    </row>
    <row r="1699" spans="1:2" x14ac:dyDescent="0.25">
      <c r="A1699">
        <v>17634</v>
      </c>
      <c r="B1699" t="s">
        <v>1511</v>
      </c>
    </row>
    <row r="1700" spans="1:2" x14ac:dyDescent="0.25">
      <c r="A1700">
        <v>17635</v>
      </c>
      <c r="B1700" t="s">
        <v>1515</v>
      </c>
    </row>
    <row r="1701" spans="1:2" x14ac:dyDescent="0.25">
      <c r="A1701">
        <v>17636</v>
      </c>
      <c r="B1701" t="s">
        <v>1515</v>
      </c>
    </row>
    <row r="1702" spans="1:2" x14ac:dyDescent="0.25">
      <c r="A1702">
        <v>17637</v>
      </c>
      <c r="B1702" t="s">
        <v>1512</v>
      </c>
    </row>
    <row r="1703" spans="1:2" x14ac:dyDescent="0.25">
      <c r="A1703">
        <v>17638</v>
      </c>
      <c r="B1703" t="s">
        <v>861</v>
      </c>
    </row>
    <row r="1704" spans="1:2" x14ac:dyDescent="0.25">
      <c r="A1704">
        <v>17639</v>
      </c>
      <c r="B1704" t="s">
        <v>874</v>
      </c>
    </row>
    <row r="1705" spans="1:2" x14ac:dyDescent="0.25">
      <c r="A1705">
        <v>17640</v>
      </c>
      <c r="B1705" t="s">
        <v>389</v>
      </c>
    </row>
    <row r="1706" spans="1:2" x14ac:dyDescent="0.25">
      <c r="A1706">
        <v>17641</v>
      </c>
      <c r="B1706" t="s">
        <v>1435</v>
      </c>
    </row>
    <row r="1707" spans="1:2" x14ac:dyDescent="0.25">
      <c r="A1707">
        <v>17642</v>
      </c>
      <c r="B1707" t="s">
        <v>1435</v>
      </c>
    </row>
    <row r="1708" spans="1:2" x14ac:dyDescent="0.25">
      <c r="A1708">
        <v>17643</v>
      </c>
      <c r="B1708" t="s">
        <v>396</v>
      </c>
    </row>
    <row r="1709" spans="1:2" x14ac:dyDescent="0.25">
      <c r="A1709">
        <v>17644</v>
      </c>
      <c r="B1709" t="s">
        <v>396</v>
      </c>
    </row>
    <row r="1710" spans="1:2" x14ac:dyDescent="0.25">
      <c r="A1710">
        <v>17645</v>
      </c>
      <c r="B1710" t="s">
        <v>416</v>
      </c>
    </row>
    <row r="1711" spans="1:2" x14ac:dyDescent="0.25">
      <c r="A1711">
        <v>17646</v>
      </c>
      <c r="B1711" t="s">
        <v>416</v>
      </c>
    </row>
    <row r="1712" spans="1:2" x14ac:dyDescent="0.25">
      <c r="A1712">
        <v>17647</v>
      </c>
      <c r="B1712" t="s">
        <v>163</v>
      </c>
    </row>
    <row r="1713" spans="1:2" x14ac:dyDescent="0.25">
      <c r="A1713">
        <v>17648</v>
      </c>
      <c r="B1713" t="s">
        <v>163</v>
      </c>
    </row>
    <row r="1714" spans="1:2" x14ac:dyDescent="0.25">
      <c r="A1714">
        <v>17649</v>
      </c>
      <c r="B1714" t="s">
        <v>169</v>
      </c>
    </row>
    <row r="1715" spans="1:2" x14ac:dyDescent="0.25">
      <c r="A1715">
        <v>17650</v>
      </c>
      <c r="B1715" t="s">
        <v>169</v>
      </c>
    </row>
    <row r="1716" spans="1:2" x14ac:dyDescent="0.25">
      <c r="A1716">
        <v>17651</v>
      </c>
      <c r="B1716" t="s">
        <v>190</v>
      </c>
    </row>
    <row r="1717" spans="1:2" x14ac:dyDescent="0.25">
      <c r="A1717">
        <v>17652</v>
      </c>
      <c r="B1717" t="s">
        <v>230</v>
      </c>
    </row>
    <row r="1718" spans="1:2" x14ac:dyDescent="0.25">
      <c r="A1718">
        <v>17654</v>
      </c>
      <c r="B1718" t="s">
        <v>265</v>
      </c>
    </row>
    <row r="1719" spans="1:2" x14ac:dyDescent="0.25">
      <c r="A1719">
        <v>17655</v>
      </c>
      <c r="B1719" t="s">
        <v>265</v>
      </c>
    </row>
    <row r="1720" spans="1:2" x14ac:dyDescent="0.25">
      <c r="A1720">
        <v>17656</v>
      </c>
      <c r="B1720" t="s">
        <v>269</v>
      </c>
    </row>
    <row r="1721" spans="1:2" x14ac:dyDescent="0.25">
      <c r="A1721">
        <v>17657</v>
      </c>
      <c r="B1721" t="s">
        <v>1994</v>
      </c>
    </row>
    <row r="1722" spans="1:2" x14ac:dyDescent="0.25">
      <c r="A1722">
        <v>17658</v>
      </c>
      <c r="B1722" t="s">
        <v>1994</v>
      </c>
    </row>
    <row r="1723" spans="1:2" x14ac:dyDescent="0.25">
      <c r="A1723">
        <v>17659</v>
      </c>
      <c r="B1723" t="s">
        <v>509</v>
      </c>
    </row>
    <row r="1724" spans="1:2" x14ac:dyDescent="0.25">
      <c r="A1724">
        <v>17660</v>
      </c>
      <c r="B1724" t="s">
        <v>1436</v>
      </c>
    </row>
    <row r="1725" spans="1:2" x14ac:dyDescent="0.25">
      <c r="A1725">
        <v>17661</v>
      </c>
      <c r="B1725" t="s">
        <v>1437</v>
      </c>
    </row>
    <row r="1726" spans="1:2" x14ac:dyDescent="0.25">
      <c r="A1726">
        <v>17662</v>
      </c>
      <c r="B1726" t="s">
        <v>575</v>
      </c>
    </row>
    <row r="1727" spans="1:2" x14ac:dyDescent="0.25">
      <c r="A1727">
        <v>17663</v>
      </c>
      <c r="B1727" t="s">
        <v>575</v>
      </c>
    </row>
    <row r="1728" spans="1:2" x14ac:dyDescent="0.25">
      <c r="A1728">
        <v>17664</v>
      </c>
      <c r="B1728" t="s">
        <v>642</v>
      </c>
    </row>
    <row r="1729" spans="1:2" x14ac:dyDescent="0.25">
      <c r="A1729">
        <v>17665</v>
      </c>
      <c r="B1729" t="s">
        <v>651</v>
      </c>
    </row>
    <row r="1730" spans="1:2" x14ac:dyDescent="0.25">
      <c r="A1730">
        <v>17666</v>
      </c>
      <c r="B1730" t="s">
        <v>667</v>
      </c>
    </row>
    <row r="1731" spans="1:2" x14ac:dyDescent="0.25">
      <c r="A1731">
        <v>17669</v>
      </c>
      <c r="B1731" t="s">
        <v>667</v>
      </c>
    </row>
    <row r="1732" spans="1:2" x14ac:dyDescent="0.25">
      <c r="A1732">
        <v>17670</v>
      </c>
      <c r="B1732" t="s">
        <v>668</v>
      </c>
    </row>
    <row r="1733" spans="1:2" x14ac:dyDescent="0.25">
      <c r="A1733">
        <v>17671</v>
      </c>
      <c r="B1733" t="s">
        <v>678</v>
      </c>
    </row>
    <row r="1734" spans="1:2" x14ac:dyDescent="0.25">
      <c r="A1734">
        <v>17672</v>
      </c>
      <c r="B1734" t="s">
        <v>726</v>
      </c>
    </row>
    <row r="1735" spans="1:2" x14ac:dyDescent="0.25">
      <c r="A1735">
        <v>17674</v>
      </c>
      <c r="B1735" t="s">
        <v>728</v>
      </c>
    </row>
    <row r="1736" spans="1:2" x14ac:dyDescent="0.25">
      <c r="A1736">
        <v>17675</v>
      </c>
      <c r="B1736" t="s">
        <v>732</v>
      </c>
    </row>
    <row r="1737" spans="1:2" x14ac:dyDescent="0.25">
      <c r="A1737">
        <v>17676</v>
      </c>
      <c r="B1737" t="s">
        <v>733</v>
      </c>
    </row>
    <row r="1738" spans="1:2" x14ac:dyDescent="0.25">
      <c r="A1738">
        <v>17677</v>
      </c>
      <c r="B1738" t="s">
        <v>745</v>
      </c>
    </row>
    <row r="1739" spans="1:2" x14ac:dyDescent="0.25">
      <c r="A1739">
        <v>17678</v>
      </c>
      <c r="B1739" t="s">
        <v>748</v>
      </c>
    </row>
    <row r="1740" spans="1:2" x14ac:dyDescent="0.25">
      <c r="A1740">
        <v>17679</v>
      </c>
      <c r="B1740" t="s">
        <v>792</v>
      </c>
    </row>
    <row r="1741" spans="1:2" x14ac:dyDescent="0.25">
      <c r="A1741">
        <v>17680</v>
      </c>
      <c r="B1741" t="s">
        <v>792</v>
      </c>
    </row>
    <row r="1742" spans="1:2" x14ac:dyDescent="0.25">
      <c r="A1742">
        <v>17681</v>
      </c>
      <c r="B1742" t="s">
        <v>821</v>
      </c>
    </row>
    <row r="1743" spans="1:2" x14ac:dyDescent="0.25">
      <c r="A1743">
        <v>17682</v>
      </c>
      <c r="B1743" t="s">
        <v>821</v>
      </c>
    </row>
    <row r="1744" spans="1:2" x14ac:dyDescent="0.25">
      <c r="A1744">
        <v>17684</v>
      </c>
      <c r="B1744" t="s">
        <v>834</v>
      </c>
    </row>
    <row r="1745" spans="1:2" x14ac:dyDescent="0.25">
      <c r="A1745">
        <v>17685</v>
      </c>
      <c r="B1745" t="s">
        <v>836</v>
      </c>
    </row>
    <row r="1746" spans="1:2" x14ac:dyDescent="0.25">
      <c r="A1746">
        <v>17686</v>
      </c>
      <c r="B1746" t="s">
        <v>837</v>
      </c>
    </row>
    <row r="1747" spans="1:2" x14ac:dyDescent="0.25">
      <c r="A1747">
        <v>17687</v>
      </c>
      <c r="B1747" t="s">
        <v>838</v>
      </c>
    </row>
    <row r="1748" spans="1:2" x14ac:dyDescent="0.25">
      <c r="A1748">
        <v>17688</v>
      </c>
      <c r="B1748" t="s">
        <v>839</v>
      </c>
    </row>
    <row r="1749" spans="1:2" x14ac:dyDescent="0.25">
      <c r="A1749">
        <v>17689</v>
      </c>
      <c r="B1749" t="s">
        <v>851</v>
      </c>
    </row>
    <row r="1750" spans="1:2" x14ac:dyDescent="0.25">
      <c r="A1750">
        <v>17690</v>
      </c>
      <c r="B1750" t="s">
        <v>859</v>
      </c>
    </row>
    <row r="1751" spans="1:2" x14ac:dyDescent="0.25">
      <c r="A1751">
        <v>17691</v>
      </c>
      <c r="B1751" t="s">
        <v>809</v>
      </c>
    </row>
    <row r="1752" spans="1:2" x14ac:dyDescent="0.25">
      <c r="A1752">
        <v>17692</v>
      </c>
      <c r="B1752" t="s">
        <v>866</v>
      </c>
    </row>
    <row r="1753" spans="1:2" x14ac:dyDescent="0.25">
      <c r="A1753">
        <v>17694</v>
      </c>
      <c r="B1753" t="s">
        <v>866</v>
      </c>
    </row>
    <row r="1754" spans="1:2" x14ac:dyDescent="0.25">
      <c r="A1754">
        <v>17695</v>
      </c>
      <c r="B1754" t="s">
        <v>1493</v>
      </c>
    </row>
    <row r="1755" spans="1:2" x14ac:dyDescent="0.25">
      <c r="A1755">
        <v>17696</v>
      </c>
      <c r="B1755" t="s">
        <v>1993</v>
      </c>
    </row>
    <row r="1756" spans="1:2" x14ac:dyDescent="0.25">
      <c r="A1756">
        <v>17697</v>
      </c>
      <c r="B1756" t="s">
        <v>1993</v>
      </c>
    </row>
    <row r="1757" spans="1:2" x14ac:dyDescent="0.25">
      <c r="A1757">
        <v>17698</v>
      </c>
      <c r="B1757" t="s">
        <v>1516</v>
      </c>
    </row>
    <row r="1758" spans="1:2" x14ac:dyDescent="0.25">
      <c r="A1758">
        <v>17699</v>
      </c>
      <c r="B1758" t="s">
        <v>1516</v>
      </c>
    </row>
    <row r="1759" spans="1:2" x14ac:dyDescent="0.25">
      <c r="A1759">
        <v>17700</v>
      </c>
      <c r="B1759" t="s">
        <v>1640</v>
      </c>
    </row>
    <row r="1760" spans="1:2" x14ac:dyDescent="0.25">
      <c r="A1760">
        <v>17701</v>
      </c>
      <c r="B1760" t="s">
        <v>1640</v>
      </c>
    </row>
    <row r="1761" spans="1:2" x14ac:dyDescent="0.25">
      <c r="A1761">
        <v>17702</v>
      </c>
      <c r="B1761" t="s">
        <v>192</v>
      </c>
    </row>
    <row r="1762" spans="1:2" x14ac:dyDescent="0.25">
      <c r="A1762">
        <v>17703</v>
      </c>
      <c r="B1762" t="s">
        <v>204</v>
      </c>
    </row>
    <row r="1763" spans="1:2" x14ac:dyDescent="0.25">
      <c r="A1763">
        <v>17704</v>
      </c>
      <c r="B1763" t="s">
        <v>206</v>
      </c>
    </row>
    <row r="1764" spans="1:2" x14ac:dyDescent="0.25">
      <c r="A1764">
        <v>17705</v>
      </c>
      <c r="B1764" t="s">
        <v>218</v>
      </c>
    </row>
    <row r="1765" spans="1:2" x14ac:dyDescent="0.25">
      <c r="A1765">
        <v>17706</v>
      </c>
      <c r="B1765" t="s">
        <v>222</v>
      </c>
    </row>
    <row r="1766" spans="1:2" x14ac:dyDescent="0.25">
      <c r="A1766">
        <v>17707</v>
      </c>
      <c r="B1766" t="s">
        <v>170</v>
      </c>
    </row>
    <row r="1767" spans="1:2" x14ac:dyDescent="0.25">
      <c r="A1767">
        <v>17708</v>
      </c>
      <c r="B1767" t="s">
        <v>226</v>
      </c>
    </row>
    <row r="1768" spans="1:2" x14ac:dyDescent="0.25">
      <c r="A1768">
        <v>17709</v>
      </c>
      <c r="B1768" t="s">
        <v>232</v>
      </c>
    </row>
    <row r="1769" spans="1:2" x14ac:dyDescent="0.25">
      <c r="A1769">
        <v>17710</v>
      </c>
      <c r="B1769" t="s">
        <v>236</v>
      </c>
    </row>
    <row r="1770" spans="1:2" x14ac:dyDescent="0.25">
      <c r="A1770">
        <v>17711</v>
      </c>
      <c r="B1770" t="s">
        <v>245</v>
      </c>
    </row>
    <row r="1771" spans="1:2" x14ac:dyDescent="0.25">
      <c r="A1771">
        <v>17712</v>
      </c>
      <c r="B1771" t="s">
        <v>245</v>
      </c>
    </row>
    <row r="1772" spans="1:2" x14ac:dyDescent="0.25">
      <c r="A1772">
        <v>17713</v>
      </c>
      <c r="B1772" t="s">
        <v>246</v>
      </c>
    </row>
    <row r="1773" spans="1:2" x14ac:dyDescent="0.25">
      <c r="A1773">
        <v>17714</v>
      </c>
      <c r="B1773" t="s">
        <v>254</v>
      </c>
    </row>
    <row r="1774" spans="1:2" x14ac:dyDescent="0.25">
      <c r="A1774">
        <v>17715</v>
      </c>
      <c r="B1774" t="s">
        <v>1439</v>
      </c>
    </row>
    <row r="1775" spans="1:2" x14ac:dyDescent="0.25">
      <c r="A1775">
        <v>17716</v>
      </c>
      <c r="B1775" t="s">
        <v>1447</v>
      </c>
    </row>
    <row r="1776" spans="1:2" x14ac:dyDescent="0.25">
      <c r="A1776">
        <v>17717</v>
      </c>
      <c r="B1776" t="s">
        <v>523</v>
      </c>
    </row>
    <row r="1777" spans="1:2" x14ac:dyDescent="0.25">
      <c r="A1777">
        <v>17718</v>
      </c>
      <c r="B1777" t="s">
        <v>1518</v>
      </c>
    </row>
    <row r="1778" spans="1:2" x14ac:dyDescent="0.25">
      <c r="A1778">
        <v>17719</v>
      </c>
      <c r="B1778" t="s">
        <v>1518</v>
      </c>
    </row>
    <row r="1779" spans="1:2" x14ac:dyDescent="0.25">
      <c r="A1779">
        <v>17720</v>
      </c>
      <c r="B1779" t="s">
        <v>1509</v>
      </c>
    </row>
    <row r="1780" spans="1:2" x14ac:dyDescent="0.25">
      <c r="A1780">
        <v>17721</v>
      </c>
      <c r="B1780" t="s">
        <v>621</v>
      </c>
    </row>
    <row r="1781" spans="1:2" x14ac:dyDescent="0.25">
      <c r="A1781">
        <v>17722</v>
      </c>
      <c r="B1781" t="s">
        <v>626</v>
      </c>
    </row>
    <row r="1782" spans="1:2" x14ac:dyDescent="0.25">
      <c r="A1782">
        <v>17724</v>
      </c>
      <c r="B1782" t="s">
        <v>1519</v>
      </c>
    </row>
    <row r="1783" spans="1:2" x14ac:dyDescent="0.25">
      <c r="A1783">
        <v>17725</v>
      </c>
      <c r="B1783" t="s">
        <v>1519</v>
      </c>
    </row>
    <row r="1784" spans="1:2" x14ac:dyDescent="0.25">
      <c r="A1784">
        <v>17726</v>
      </c>
      <c r="B1784" t="s">
        <v>612</v>
      </c>
    </row>
    <row r="1785" spans="1:2" x14ac:dyDescent="0.25">
      <c r="A1785">
        <v>17727</v>
      </c>
      <c r="B1785" t="s">
        <v>712</v>
      </c>
    </row>
    <row r="1786" spans="1:2" x14ac:dyDescent="0.25">
      <c r="A1786">
        <v>17728</v>
      </c>
      <c r="B1786" t="s">
        <v>712</v>
      </c>
    </row>
    <row r="1787" spans="1:2" x14ac:dyDescent="0.25">
      <c r="A1787">
        <v>17729</v>
      </c>
      <c r="B1787" t="s">
        <v>1441</v>
      </c>
    </row>
    <row r="1788" spans="1:2" x14ac:dyDescent="0.25">
      <c r="A1788">
        <v>17730</v>
      </c>
      <c r="B1788" t="s">
        <v>735</v>
      </c>
    </row>
    <row r="1789" spans="1:2" x14ac:dyDescent="0.25">
      <c r="A1789">
        <v>17731</v>
      </c>
      <c r="B1789" t="s">
        <v>742</v>
      </c>
    </row>
    <row r="1790" spans="1:2" x14ac:dyDescent="0.25">
      <c r="A1790">
        <v>17732</v>
      </c>
      <c r="B1790" t="s">
        <v>742</v>
      </c>
    </row>
    <row r="1791" spans="1:2" x14ac:dyDescent="0.25">
      <c r="A1791">
        <v>17734</v>
      </c>
      <c r="B1791" t="s">
        <v>746</v>
      </c>
    </row>
    <row r="1792" spans="1:2" x14ac:dyDescent="0.25">
      <c r="A1792">
        <v>17735</v>
      </c>
      <c r="B1792" t="s">
        <v>747</v>
      </c>
    </row>
    <row r="1793" spans="1:2" x14ac:dyDescent="0.25">
      <c r="A1793">
        <v>17736</v>
      </c>
      <c r="B1793" t="s">
        <v>861</v>
      </c>
    </row>
    <row r="1794" spans="1:2" x14ac:dyDescent="0.25">
      <c r="A1794">
        <v>17737</v>
      </c>
      <c r="B1794" t="s">
        <v>1517</v>
      </c>
    </row>
    <row r="1795" spans="1:2" x14ac:dyDescent="0.25">
      <c r="A1795">
        <v>17738</v>
      </c>
      <c r="B1795" t="s">
        <v>1517</v>
      </c>
    </row>
    <row r="1796" spans="1:2" x14ac:dyDescent="0.25">
      <c r="A1796">
        <v>17739</v>
      </c>
      <c r="B1796" t="s">
        <v>1520</v>
      </c>
    </row>
    <row r="1797" spans="1:2" x14ac:dyDescent="0.25">
      <c r="A1797">
        <v>17740</v>
      </c>
      <c r="B1797" t="s">
        <v>1520</v>
      </c>
    </row>
    <row r="1798" spans="1:2" x14ac:dyDescent="0.25">
      <c r="A1798">
        <v>17741</v>
      </c>
      <c r="B1798" t="s">
        <v>191</v>
      </c>
    </row>
    <row r="1799" spans="1:2" x14ac:dyDescent="0.25">
      <c r="A1799">
        <v>17742</v>
      </c>
      <c r="B1799" t="s">
        <v>1581</v>
      </c>
    </row>
    <row r="1800" spans="1:2" x14ac:dyDescent="0.25">
      <c r="A1800">
        <v>17744</v>
      </c>
      <c r="B1800" t="s">
        <v>207</v>
      </c>
    </row>
    <row r="1801" spans="1:2" x14ac:dyDescent="0.25">
      <c r="A1801">
        <v>17745</v>
      </c>
      <c r="B1801" t="s">
        <v>768</v>
      </c>
    </row>
    <row r="1802" spans="1:2" x14ac:dyDescent="0.25">
      <c r="A1802">
        <v>17747</v>
      </c>
      <c r="B1802" t="s">
        <v>769</v>
      </c>
    </row>
    <row r="1803" spans="1:2" x14ac:dyDescent="0.25">
      <c r="A1803">
        <v>17748</v>
      </c>
      <c r="B1803" t="s">
        <v>770</v>
      </c>
    </row>
    <row r="1804" spans="1:2" x14ac:dyDescent="0.25">
      <c r="A1804">
        <v>17749</v>
      </c>
      <c r="B1804" t="s">
        <v>771</v>
      </c>
    </row>
    <row r="1805" spans="1:2" x14ac:dyDescent="0.25">
      <c r="A1805">
        <v>17750</v>
      </c>
      <c r="B1805" t="s">
        <v>772</v>
      </c>
    </row>
    <row r="1806" spans="1:2" x14ac:dyDescent="0.25">
      <c r="A1806">
        <v>17754</v>
      </c>
      <c r="B1806" t="s">
        <v>773</v>
      </c>
    </row>
    <row r="1807" spans="1:2" x14ac:dyDescent="0.25">
      <c r="A1807">
        <v>17755</v>
      </c>
      <c r="B1807" t="s">
        <v>148</v>
      </c>
    </row>
    <row r="1808" spans="1:2" x14ac:dyDescent="0.25">
      <c r="A1808">
        <v>17756</v>
      </c>
      <c r="B1808" t="s">
        <v>1641</v>
      </c>
    </row>
    <row r="1809" spans="1:2" x14ac:dyDescent="0.25">
      <c r="A1809">
        <v>17803</v>
      </c>
      <c r="B1809" t="s">
        <v>774</v>
      </c>
    </row>
    <row r="1810" spans="1:2" x14ac:dyDescent="0.25">
      <c r="A1810">
        <v>17841</v>
      </c>
      <c r="B1810" t="s">
        <v>1335</v>
      </c>
    </row>
    <row r="1811" spans="1:2" x14ac:dyDescent="0.25">
      <c r="A1811">
        <v>17845</v>
      </c>
      <c r="B1811" t="s">
        <v>1336</v>
      </c>
    </row>
    <row r="1812" spans="1:2" x14ac:dyDescent="0.25">
      <c r="A1812">
        <v>17846</v>
      </c>
      <c r="B1812" t="s">
        <v>1337</v>
      </c>
    </row>
    <row r="1813" spans="1:2" x14ac:dyDescent="0.25">
      <c r="A1813">
        <v>17847</v>
      </c>
      <c r="B1813" t="s">
        <v>1338</v>
      </c>
    </row>
    <row r="1814" spans="1:2" x14ac:dyDescent="0.25">
      <c r="A1814">
        <v>17849</v>
      </c>
      <c r="B1814" t="s">
        <v>1339</v>
      </c>
    </row>
    <row r="1815" spans="1:2" x14ac:dyDescent="0.25">
      <c r="A1815">
        <v>17850</v>
      </c>
      <c r="B1815" t="s">
        <v>1340</v>
      </c>
    </row>
    <row r="1816" spans="1:2" x14ac:dyDescent="0.25">
      <c r="A1816">
        <v>17851</v>
      </c>
      <c r="B1816" t="s">
        <v>1341</v>
      </c>
    </row>
    <row r="1817" spans="1:2" x14ac:dyDescent="0.25">
      <c r="A1817">
        <v>17852</v>
      </c>
      <c r="B1817" t="s">
        <v>1342</v>
      </c>
    </row>
    <row r="1818" spans="1:2" x14ac:dyDescent="0.25">
      <c r="A1818">
        <v>17853</v>
      </c>
      <c r="B1818" t="s">
        <v>1343</v>
      </c>
    </row>
    <row r="1819" spans="1:2" x14ac:dyDescent="0.25">
      <c r="A1819">
        <v>17855</v>
      </c>
      <c r="B1819" t="s">
        <v>1344</v>
      </c>
    </row>
    <row r="1820" spans="1:2" x14ac:dyDescent="0.25">
      <c r="A1820">
        <v>17856</v>
      </c>
      <c r="B1820" t="s">
        <v>1345</v>
      </c>
    </row>
    <row r="1821" spans="1:2" x14ac:dyDescent="0.25">
      <c r="A1821">
        <v>17857</v>
      </c>
      <c r="B1821" t="s">
        <v>1346</v>
      </c>
    </row>
    <row r="1822" spans="1:2" x14ac:dyDescent="0.25">
      <c r="A1822">
        <v>17858</v>
      </c>
      <c r="B1822" t="s">
        <v>1347</v>
      </c>
    </row>
    <row r="1823" spans="1:2" x14ac:dyDescent="0.25">
      <c r="A1823">
        <v>17859</v>
      </c>
      <c r="B1823" t="s">
        <v>1348</v>
      </c>
    </row>
    <row r="1824" spans="1:2" x14ac:dyDescent="0.25">
      <c r="A1824">
        <v>17860</v>
      </c>
      <c r="B1824" t="s">
        <v>1349</v>
      </c>
    </row>
    <row r="1825" spans="1:2" x14ac:dyDescent="0.25">
      <c r="A1825">
        <v>17861</v>
      </c>
      <c r="B1825" t="s">
        <v>1978</v>
      </c>
    </row>
    <row r="1826" spans="1:2" x14ac:dyDescent="0.25">
      <c r="A1826">
        <v>17862</v>
      </c>
      <c r="B1826" t="s">
        <v>1350</v>
      </c>
    </row>
    <row r="1827" spans="1:2" x14ac:dyDescent="0.25">
      <c r="A1827">
        <v>17865</v>
      </c>
      <c r="B1827" t="s">
        <v>1351</v>
      </c>
    </row>
    <row r="1828" spans="1:2" x14ac:dyDescent="0.25">
      <c r="A1828">
        <v>17866</v>
      </c>
      <c r="B1828" t="s">
        <v>1352</v>
      </c>
    </row>
    <row r="1829" spans="1:2" x14ac:dyDescent="0.25">
      <c r="A1829">
        <v>17900</v>
      </c>
      <c r="B1829" t="s">
        <v>775</v>
      </c>
    </row>
    <row r="1830" spans="1:2" x14ac:dyDescent="0.25">
      <c r="A1830">
        <v>17901</v>
      </c>
      <c r="B1830" t="s">
        <v>776</v>
      </c>
    </row>
    <row r="1831" spans="1:2" x14ac:dyDescent="0.25">
      <c r="A1831">
        <v>17904</v>
      </c>
      <c r="B1831" t="s">
        <v>777</v>
      </c>
    </row>
    <row r="1832" spans="1:2" x14ac:dyDescent="0.25">
      <c r="A1832">
        <v>17906</v>
      </c>
      <c r="B1832" t="s">
        <v>778</v>
      </c>
    </row>
    <row r="1833" spans="1:2" x14ac:dyDescent="0.25">
      <c r="A1833">
        <v>17907</v>
      </c>
      <c r="B1833" t="s">
        <v>1521</v>
      </c>
    </row>
    <row r="1834" spans="1:2" x14ac:dyDescent="0.25">
      <c r="A1834">
        <v>17908</v>
      </c>
      <c r="B1834" t="s">
        <v>779</v>
      </c>
    </row>
    <row r="1835" spans="1:2" x14ac:dyDescent="0.25">
      <c r="A1835">
        <v>17909</v>
      </c>
      <c r="B1835" t="s">
        <v>780</v>
      </c>
    </row>
    <row r="1836" spans="1:2" x14ac:dyDescent="0.25">
      <c r="A1836">
        <v>17911</v>
      </c>
      <c r="B1836" t="s">
        <v>1522</v>
      </c>
    </row>
    <row r="1837" spans="1:2" x14ac:dyDescent="0.25">
      <c r="A1837">
        <v>17912</v>
      </c>
      <c r="B1837" t="s">
        <v>781</v>
      </c>
    </row>
    <row r="1838" spans="1:2" x14ac:dyDescent="0.25">
      <c r="A1838">
        <v>17914</v>
      </c>
      <c r="B1838" t="s">
        <v>782</v>
      </c>
    </row>
    <row r="1839" spans="1:2" x14ac:dyDescent="0.25">
      <c r="A1839">
        <v>17915</v>
      </c>
      <c r="B1839" t="s">
        <v>783</v>
      </c>
    </row>
    <row r="1840" spans="1:2" x14ac:dyDescent="0.25">
      <c r="A1840">
        <v>17916</v>
      </c>
      <c r="B1840" t="s">
        <v>784</v>
      </c>
    </row>
    <row r="1841" spans="1:2" x14ac:dyDescent="0.25">
      <c r="A1841">
        <v>17917</v>
      </c>
      <c r="B1841" t="s">
        <v>785</v>
      </c>
    </row>
    <row r="1842" spans="1:2" x14ac:dyDescent="0.25">
      <c r="A1842">
        <v>17918</v>
      </c>
      <c r="B1842" t="s">
        <v>786</v>
      </c>
    </row>
    <row r="1843" spans="1:2" x14ac:dyDescent="0.25">
      <c r="A1843">
        <v>17919</v>
      </c>
      <c r="B1843" t="s">
        <v>787</v>
      </c>
    </row>
    <row r="1844" spans="1:2" x14ac:dyDescent="0.25">
      <c r="A1844">
        <v>17920</v>
      </c>
      <c r="B1844" t="s">
        <v>788</v>
      </c>
    </row>
    <row r="1845" spans="1:2" x14ac:dyDescent="0.25">
      <c r="A1845">
        <v>17921</v>
      </c>
      <c r="B1845" t="s">
        <v>789</v>
      </c>
    </row>
    <row r="1846" spans="1:2" x14ac:dyDescent="0.25">
      <c r="A1846">
        <v>17922</v>
      </c>
      <c r="B1846" t="s">
        <v>790</v>
      </c>
    </row>
    <row r="1847" spans="1:2" x14ac:dyDescent="0.25">
      <c r="A1847">
        <v>17923</v>
      </c>
      <c r="B1847" t="s">
        <v>1626</v>
      </c>
    </row>
    <row r="1848" spans="1:2" x14ac:dyDescent="0.25">
      <c r="A1848">
        <v>17924</v>
      </c>
      <c r="B1848" t="s">
        <v>1523</v>
      </c>
    </row>
    <row r="1849" spans="1:2" x14ac:dyDescent="0.25">
      <c r="A1849">
        <v>17926</v>
      </c>
      <c r="B1849" t="s">
        <v>791</v>
      </c>
    </row>
    <row r="1850" spans="1:2" x14ac:dyDescent="0.25">
      <c r="A1850">
        <v>17928</v>
      </c>
      <c r="B1850" t="s">
        <v>793</v>
      </c>
    </row>
    <row r="1851" spans="1:2" x14ac:dyDescent="0.25">
      <c r="A1851">
        <v>17929</v>
      </c>
      <c r="B1851" t="s">
        <v>794</v>
      </c>
    </row>
    <row r="1852" spans="1:2" x14ac:dyDescent="0.25">
      <c r="A1852">
        <v>17932</v>
      </c>
      <c r="B1852" t="s">
        <v>795</v>
      </c>
    </row>
    <row r="1853" spans="1:2" x14ac:dyDescent="0.25">
      <c r="A1853">
        <v>17935</v>
      </c>
      <c r="B1853" t="s">
        <v>796</v>
      </c>
    </row>
    <row r="1854" spans="1:2" x14ac:dyDescent="0.25">
      <c r="A1854">
        <v>17936</v>
      </c>
      <c r="B1854" t="s">
        <v>797</v>
      </c>
    </row>
    <row r="1855" spans="1:2" x14ac:dyDescent="0.25">
      <c r="A1855">
        <v>17941</v>
      </c>
      <c r="B1855" t="s">
        <v>1353</v>
      </c>
    </row>
    <row r="1856" spans="1:2" x14ac:dyDescent="0.25">
      <c r="A1856">
        <v>17942</v>
      </c>
      <c r="B1856" t="s">
        <v>1524</v>
      </c>
    </row>
    <row r="1857" spans="1:2" x14ac:dyDescent="0.25">
      <c r="A1857">
        <v>17943</v>
      </c>
      <c r="B1857" t="s">
        <v>798</v>
      </c>
    </row>
    <row r="1858" spans="1:2" x14ac:dyDescent="0.25">
      <c r="A1858">
        <v>17945</v>
      </c>
      <c r="B1858" t="s">
        <v>1354</v>
      </c>
    </row>
    <row r="1859" spans="1:2" x14ac:dyDescent="0.25">
      <c r="A1859">
        <v>17946</v>
      </c>
      <c r="B1859" t="s">
        <v>1355</v>
      </c>
    </row>
    <row r="1860" spans="1:2" x14ac:dyDescent="0.25">
      <c r="A1860">
        <v>17947</v>
      </c>
      <c r="B1860" t="s">
        <v>1356</v>
      </c>
    </row>
    <row r="1861" spans="1:2" x14ac:dyDescent="0.25">
      <c r="A1861">
        <v>17948</v>
      </c>
      <c r="B1861" t="s">
        <v>799</v>
      </c>
    </row>
    <row r="1862" spans="1:2" x14ac:dyDescent="0.25">
      <c r="A1862">
        <v>17949</v>
      </c>
      <c r="B1862" t="s">
        <v>1357</v>
      </c>
    </row>
    <row r="1863" spans="1:2" x14ac:dyDescent="0.25">
      <c r="A1863">
        <v>17950</v>
      </c>
      <c r="B1863" t="s">
        <v>1358</v>
      </c>
    </row>
    <row r="1864" spans="1:2" x14ac:dyDescent="0.25">
      <c r="A1864">
        <v>17952</v>
      </c>
      <c r="B1864" t="s">
        <v>1359</v>
      </c>
    </row>
    <row r="1865" spans="1:2" x14ac:dyDescent="0.25">
      <c r="A1865">
        <v>17955</v>
      </c>
      <c r="B1865" t="s">
        <v>1360</v>
      </c>
    </row>
    <row r="1866" spans="1:2" x14ac:dyDescent="0.25">
      <c r="A1866">
        <v>17956</v>
      </c>
      <c r="B1866" t="s">
        <v>1361</v>
      </c>
    </row>
    <row r="1867" spans="1:2" x14ac:dyDescent="0.25">
      <c r="A1867">
        <v>17957</v>
      </c>
      <c r="B1867" t="s">
        <v>1362</v>
      </c>
    </row>
    <row r="1868" spans="1:2" x14ac:dyDescent="0.25">
      <c r="A1868">
        <v>17958</v>
      </c>
      <c r="B1868" t="s">
        <v>800</v>
      </c>
    </row>
    <row r="1869" spans="1:2" x14ac:dyDescent="0.25">
      <c r="A1869">
        <v>17959</v>
      </c>
      <c r="B1869" t="s">
        <v>1363</v>
      </c>
    </row>
    <row r="1870" spans="1:2" x14ac:dyDescent="0.25">
      <c r="A1870">
        <v>17961</v>
      </c>
      <c r="B1870" t="s">
        <v>1364</v>
      </c>
    </row>
    <row r="1871" spans="1:2" x14ac:dyDescent="0.25">
      <c r="A1871">
        <v>17962</v>
      </c>
      <c r="B1871" t="s">
        <v>801</v>
      </c>
    </row>
    <row r="1872" spans="1:2" x14ac:dyDescent="0.25">
      <c r="A1872">
        <v>17963</v>
      </c>
      <c r="B1872" t="s">
        <v>802</v>
      </c>
    </row>
    <row r="1873" spans="1:2" x14ac:dyDescent="0.25">
      <c r="A1873">
        <v>17964</v>
      </c>
      <c r="B1873" t="s">
        <v>803</v>
      </c>
    </row>
    <row r="1874" spans="1:2" x14ac:dyDescent="0.25">
      <c r="A1874">
        <v>17966</v>
      </c>
      <c r="B1874" t="s">
        <v>804</v>
      </c>
    </row>
    <row r="1875" spans="1:2" x14ac:dyDescent="0.25">
      <c r="A1875">
        <v>17967</v>
      </c>
      <c r="B1875" t="s">
        <v>1626</v>
      </c>
    </row>
    <row r="1876" spans="1:2" x14ac:dyDescent="0.25">
      <c r="A1876">
        <v>17968</v>
      </c>
      <c r="B1876" t="s">
        <v>805</v>
      </c>
    </row>
    <row r="1877" spans="1:2" x14ac:dyDescent="0.25">
      <c r="A1877">
        <v>17969</v>
      </c>
      <c r="B1877" t="s">
        <v>806</v>
      </c>
    </row>
    <row r="1878" spans="1:2" x14ac:dyDescent="0.25">
      <c r="A1878">
        <v>17971</v>
      </c>
      <c r="B1878" t="s">
        <v>807</v>
      </c>
    </row>
    <row r="1879" spans="1:2" x14ac:dyDescent="0.25">
      <c r="A1879">
        <v>17972</v>
      </c>
      <c r="B1879" t="s">
        <v>808</v>
      </c>
    </row>
    <row r="1880" spans="1:2" x14ac:dyDescent="0.25">
      <c r="A1880">
        <v>17973</v>
      </c>
      <c r="B1880" t="s">
        <v>2013</v>
      </c>
    </row>
    <row r="1881" spans="1:2" x14ac:dyDescent="0.25">
      <c r="A1881">
        <v>17974</v>
      </c>
      <c r="B1881" t="s">
        <v>165</v>
      </c>
    </row>
    <row r="1882" spans="1:2" x14ac:dyDescent="0.25">
      <c r="A1882">
        <v>17976</v>
      </c>
      <c r="B1882" t="s">
        <v>781</v>
      </c>
    </row>
    <row r="1883" spans="1:2" x14ac:dyDescent="0.25">
      <c r="A1883">
        <v>17977</v>
      </c>
      <c r="B1883" t="s">
        <v>809</v>
      </c>
    </row>
    <row r="1884" spans="1:2" x14ac:dyDescent="0.25">
      <c r="A1884">
        <v>17981</v>
      </c>
      <c r="B1884" t="s">
        <v>398</v>
      </c>
    </row>
    <row r="1885" spans="1:2" x14ac:dyDescent="0.25">
      <c r="A1885">
        <v>17982</v>
      </c>
      <c r="B1885" t="s">
        <v>416</v>
      </c>
    </row>
    <row r="1886" spans="1:2" x14ac:dyDescent="0.25">
      <c r="A1886">
        <v>17983</v>
      </c>
      <c r="B1886" t="s">
        <v>399</v>
      </c>
    </row>
    <row r="1887" spans="1:2" x14ac:dyDescent="0.25">
      <c r="A1887">
        <v>17984</v>
      </c>
      <c r="B1887" t="s">
        <v>423</v>
      </c>
    </row>
    <row r="1888" spans="1:2" x14ac:dyDescent="0.25">
      <c r="A1888">
        <v>17985</v>
      </c>
      <c r="B1888" t="s">
        <v>424</v>
      </c>
    </row>
    <row r="1889" spans="1:2" x14ac:dyDescent="0.25">
      <c r="A1889">
        <v>17986</v>
      </c>
      <c r="B1889" t="s">
        <v>430</v>
      </c>
    </row>
    <row r="1890" spans="1:2" x14ac:dyDescent="0.25">
      <c r="A1890">
        <v>17995</v>
      </c>
      <c r="B1890" t="s">
        <v>1525</v>
      </c>
    </row>
    <row r="1891" spans="1:2" x14ac:dyDescent="0.25">
      <c r="A1891">
        <v>18018</v>
      </c>
      <c r="B1891" t="s">
        <v>2014</v>
      </c>
    </row>
    <row r="1892" spans="1:2" x14ac:dyDescent="0.25">
      <c r="A1892">
        <v>18019</v>
      </c>
      <c r="B1892" t="s">
        <v>1526</v>
      </c>
    </row>
    <row r="1893" spans="1:2" x14ac:dyDescent="0.25">
      <c r="A1893">
        <v>18020</v>
      </c>
      <c r="B1893" t="s">
        <v>1527</v>
      </c>
    </row>
    <row r="1894" spans="1:2" x14ac:dyDescent="0.25">
      <c r="A1894">
        <v>18026</v>
      </c>
      <c r="B1894" t="s">
        <v>810</v>
      </c>
    </row>
    <row r="1895" spans="1:2" x14ac:dyDescent="0.25">
      <c r="A1895">
        <v>18027</v>
      </c>
      <c r="B1895" t="s">
        <v>811</v>
      </c>
    </row>
    <row r="1896" spans="1:2" x14ac:dyDescent="0.25">
      <c r="A1896">
        <v>18029</v>
      </c>
      <c r="B1896" t="s">
        <v>812</v>
      </c>
    </row>
    <row r="1897" spans="1:2" x14ac:dyDescent="0.25">
      <c r="A1897">
        <v>18041</v>
      </c>
      <c r="B1897" t="s">
        <v>814</v>
      </c>
    </row>
    <row r="1898" spans="1:2" x14ac:dyDescent="0.25">
      <c r="A1898">
        <v>18042</v>
      </c>
      <c r="B1898" t="s">
        <v>815</v>
      </c>
    </row>
    <row r="1899" spans="1:2" x14ac:dyDescent="0.25">
      <c r="A1899">
        <v>18043</v>
      </c>
      <c r="B1899" t="s">
        <v>816</v>
      </c>
    </row>
    <row r="1900" spans="1:2" x14ac:dyDescent="0.25">
      <c r="A1900">
        <v>18046</v>
      </c>
      <c r="B1900" t="s">
        <v>817</v>
      </c>
    </row>
    <row r="1901" spans="1:2" x14ac:dyDescent="0.25">
      <c r="A1901">
        <v>18047</v>
      </c>
      <c r="B1901" t="s">
        <v>818</v>
      </c>
    </row>
    <row r="1902" spans="1:2" x14ac:dyDescent="0.25">
      <c r="A1902">
        <v>18048</v>
      </c>
      <c r="B1902" t="s">
        <v>819</v>
      </c>
    </row>
    <row r="1903" spans="1:2" x14ac:dyDescent="0.25">
      <c r="A1903">
        <v>18051</v>
      </c>
      <c r="B1903" t="s">
        <v>820</v>
      </c>
    </row>
    <row r="1904" spans="1:2" x14ac:dyDescent="0.25">
      <c r="A1904">
        <v>18053</v>
      </c>
      <c r="B1904" t="s">
        <v>822</v>
      </c>
    </row>
    <row r="1905" spans="1:2" x14ac:dyDescent="0.25">
      <c r="A1905">
        <v>18054</v>
      </c>
      <c r="B1905" t="s">
        <v>823</v>
      </c>
    </row>
    <row r="1906" spans="1:2" x14ac:dyDescent="0.25">
      <c r="A1906">
        <v>18055</v>
      </c>
      <c r="B1906" t="s">
        <v>1528</v>
      </c>
    </row>
    <row r="1907" spans="1:2" x14ac:dyDescent="0.25">
      <c r="A1907">
        <v>18056</v>
      </c>
      <c r="B1907" t="s">
        <v>824</v>
      </c>
    </row>
    <row r="1908" spans="1:2" x14ac:dyDescent="0.25">
      <c r="A1908">
        <v>18057</v>
      </c>
      <c r="B1908" t="s">
        <v>825</v>
      </c>
    </row>
    <row r="1909" spans="1:2" x14ac:dyDescent="0.25">
      <c r="A1909">
        <v>18058</v>
      </c>
      <c r="B1909" t="s">
        <v>826</v>
      </c>
    </row>
    <row r="1910" spans="1:2" x14ac:dyDescent="0.25">
      <c r="A1910">
        <v>18059</v>
      </c>
      <c r="B1910" t="s">
        <v>827</v>
      </c>
    </row>
    <row r="1911" spans="1:2" x14ac:dyDescent="0.25">
      <c r="A1911">
        <v>18060</v>
      </c>
      <c r="B1911" t="s">
        <v>1529</v>
      </c>
    </row>
    <row r="1912" spans="1:2" x14ac:dyDescent="0.25">
      <c r="A1912">
        <v>18061</v>
      </c>
      <c r="B1912" t="s">
        <v>828</v>
      </c>
    </row>
    <row r="1913" spans="1:2" x14ac:dyDescent="0.25">
      <c r="A1913">
        <v>18062</v>
      </c>
      <c r="B1913" t="s">
        <v>2014</v>
      </c>
    </row>
    <row r="1914" spans="1:2" x14ac:dyDescent="0.25">
      <c r="A1914">
        <v>18063</v>
      </c>
      <c r="B1914" t="s">
        <v>595</v>
      </c>
    </row>
    <row r="1915" spans="1:2" x14ac:dyDescent="0.25">
      <c r="A1915">
        <v>18064</v>
      </c>
      <c r="B1915" t="s">
        <v>1469</v>
      </c>
    </row>
    <row r="1916" spans="1:2" x14ac:dyDescent="0.25">
      <c r="A1916">
        <v>18065</v>
      </c>
      <c r="B1916" t="s">
        <v>1530</v>
      </c>
    </row>
    <row r="1917" spans="1:2" x14ac:dyDescent="0.25">
      <c r="A1917">
        <v>18066</v>
      </c>
      <c r="B1917" t="s">
        <v>1628</v>
      </c>
    </row>
    <row r="1918" spans="1:2" x14ac:dyDescent="0.25">
      <c r="A1918">
        <v>18067</v>
      </c>
      <c r="B1918" t="s">
        <v>1531</v>
      </c>
    </row>
    <row r="1919" spans="1:2" x14ac:dyDescent="0.25">
      <c r="A1919">
        <v>18068</v>
      </c>
      <c r="B1919" t="s">
        <v>1532</v>
      </c>
    </row>
    <row r="1920" spans="1:2" x14ac:dyDescent="0.25">
      <c r="A1920">
        <v>18069</v>
      </c>
      <c r="B1920" t="s">
        <v>2019</v>
      </c>
    </row>
    <row r="1921" spans="1:2" x14ac:dyDescent="0.25">
      <c r="A1921">
        <v>18070</v>
      </c>
      <c r="B1921" t="s">
        <v>2020</v>
      </c>
    </row>
    <row r="1922" spans="1:2" x14ac:dyDescent="0.25">
      <c r="A1922">
        <v>18072</v>
      </c>
      <c r="B1922" t="s">
        <v>223</v>
      </c>
    </row>
    <row r="1923" spans="1:2" x14ac:dyDescent="0.25">
      <c r="A1923">
        <v>18073</v>
      </c>
      <c r="B1923" t="s">
        <v>829</v>
      </c>
    </row>
    <row r="1924" spans="1:2" x14ac:dyDescent="0.25">
      <c r="A1924">
        <v>18074</v>
      </c>
      <c r="B1924" t="s">
        <v>1533</v>
      </c>
    </row>
    <row r="1925" spans="1:2" x14ac:dyDescent="0.25">
      <c r="A1925">
        <v>18076</v>
      </c>
      <c r="B1925" t="s">
        <v>1534</v>
      </c>
    </row>
    <row r="1926" spans="1:2" x14ac:dyDescent="0.25">
      <c r="A1926">
        <v>18081</v>
      </c>
      <c r="B1926" t="s">
        <v>222</v>
      </c>
    </row>
    <row r="1927" spans="1:2" x14ac:dyDescent="0.25">
      <c r="A1927">
        <v>18082</v>
      </c>
      <c r="B1927" t="s">
        <v>232</v>
      </c>
    </row>
    <row r="1928" spans="1:2" x14ac:dyDescent="0.25">
      <c r="A1928">
        <v>18083</v>
      </c>
      <c r="B1928" t="s">
        <v>235</v>
      </c>
    </row>
    <row r="1929" spans="1:2" x14ac:dyDescent="0.25">
      <c r="A1929">
        <v>18084</v>
      </c>
      <c r="B1929" t="s">
        <v>1535</v>
      </c>
    </row>
    <row r="1930" spans="1:2" x14ac:dyDescent="0.25">
      <c r="A1930">
        <v>18089</v>
      </c>
      <c r="B1930" t="s">
        <v>1536</v>
      </c>
    </row>
    <row r="1931" spans="1:2" x14ac:dyDescent="0.25">
      <c r="A1931">
        <v>18093</v>
      </c>
      <c r="B1931" t="s">
        <v>1537</v>
      </c>
    </row>
    <row r="1932" spans="1:2" x14ac:dyDescent="0.25">
      <c r="A1932">
        <v>18099</v>
      </c>
      <c r="B1932" t="s">
        <v>1538</v>
      </c>
    </row>
    <row r="1933" spans="1:2" x14ac:dyDescent="0.25">
      <c r="A1933">
        <v>18100</v>
      </c>
      <c r="B1933" t="s">
        <v>830</v>
      </c>
    </row>
    <row r="1934" spans="1:2" x14ac:dyDescent="0.25">
      <c r="A1934">
        <v>18114</v>
      </c>
      <c r="B1934" t="s">
        <v>1531</v>
      </c>
    </row>
    <row r="1935" spans="1:2" x14ac:dyDescent="0.25">
      <c r="A1935">
        <v>18115</v>
      </c>
      <c r="B1935" t="s">
        <v>831</v>
      </c>
    </row>
    <row r="1936" spans="1:2" x14ac:dyDescent="0.25">
      <c r="A1936">
        <v>18116</v>
      </c>
      <c r="B1936" t="s">
        <v>832</v>
      </c>
    </row>
    <row r="1937" spans="1:2" x14ac:dyDescent="0.25">
      <c r="A1937">
        <v>18127</v>
      </c>
      <c r="B1937" t="s">
        <v>1582</v>
      </c>
    </row>
    <row r="1938" spans="1:2" x14ac:dyDescent="0.25">
      <c r="A1938">
        <v>18128</v>
      </c>
      <c r="B1938" t="s">
        <v>833</v>
      </c>
    </row>
    <row r="1939" spans="1:2" x14ac:dyDescent="0.25">
      <c r="A1939">
        <v>18130</v>
      </c>
      <c r="B1939" t="s">
        <v>1539</v>
      </c>
    </row>
    <row r="1940" spans="1:2" x14ac:dyDescent="0.25">
      <c r="A1940">
        <v>18134</v>
      </c>
      <c r="B1940" t="s">
        <v>835</v>
      </c>
    </row>
    <row r="1941" spans="1:2" x14ac:dyDescent="0.25">
      <c r="A1941">
        <v>18139</v>
      </c>
      <c r="B1941" t="s">
        <v>839</v>
      </c>
    </row>
    <row r="1942" spans="1:2" x14ac:dyDescent="0.25">
      <c r="A1942">
        <v>18149</v>
      </c>
      <c r="B1942" t="s">
        <v>841</v>
      </c>
    </row>
    <row r="1943" spans="1:2" x14ac:dyDescent="0.25">
      <c r="A1943">
        <v>18152</v>
      </c>
      <c r="B1943" t="s">
        <v>842</v>
      </c>
    </row>
    <row r="1944" spans="1:2" x14ac:dyDescent="0.25">
      <c r="A1944">
        <v>18155</v>
      </c>
      <c r="B1944" t="s">
        <v>843</v>
      </c>
    </row>
    <row r="1945" spans="1:2" x14ac:dyDescent="0.25">
      <c r="A1945">
        <v>18156</v>
      </c>
      <c r="B1945" t="s">
        <v>844</v>
      </c>
    </row>
    <row r="1946" spans="1:2" x14ac:dyDescent="0.25">
      <c r="A1946">
        <v>18163</v>
      </c>
      <c r="B1946" t="s">
        <v>845</v>
      </c>
    </row>
    <row r="1947" spans="1:2" x14ac:dyDescent="0.25">
      <c r="A1947">
        <v>18170</v>
      </c>
      <c r="B1947" t="s">
        <v>846</v>
      </c>
    </row>
    <row r="1948" spans="1:2" x14ac:dyDescent="0.25">
      <c r="A1948">
        <v>18172</v>
      </c>
      <c r="B1948" t="s">
        <v>847</v>
      </c>
    </row>
    <row r="1949" spans="1:2" x14ac:dyDescent="0.25">
      <c r="A1949">
        <v>18173</v>
      </c>
      <c r="B1949" t="s">
        <v>848</v>
      </c>
    </row>
    <row r="1950" spans="1:2" x14ac:dyDescent="0.25">
      <c r="A1950">
        <v>18174</v>
      </c>
      <c r="B1950" t="s">
        <v>849</v>
      </c>
    </row>
    <row r="1951" spans="1:2" x14ac:dyDescent="0.25">
      <c r="A1951">
        <v>18175</v>
      </c>
      <c r="B1951" t="s">
        <v>850</v>
      </c>
    </row>
    <row r="1952" spans="1:2" x14ac:dyDescent="0.25">
      <c r="A1952">
        <v>18198</v>
      </c>
      <c r="B1952" t="s">
        <v>1469</v>
      </c>
    </row>
    <row r="1953" spans="1:2" x14ac:dyDescent="0.25">
      <c r="A1953">
        <v>18199</v>
      </c>
      <c r="B1953" t="s">
        <v>852</v>
      </c>
    </row>
    <row r="1954" spans="1:2" x14ac:dyDescent="0.25">
      <c r="A1954">
        <v>18201</v>
      </c>
      <c r="B1954" t="s">
        <v>853</v>
      </c>
    </row>
    <row r="1955" spans="1:2" x14ac:dyDescent="0.25">
      <c r="A1955">
        <v>18203</v>
      </c>
      <c r="B1955" t="s">
        <v>1642</v>
      </c>
    </row>
    <row r="1956" spans="1:2" x14ac:dyDescent="0.25">
      <c r="A1956">
        <v>18216</v>
      </c>
      <c r="B1956" t="s">
        <v>1540</v>
      </c>
    </row>
    <row r="1957" spans="1:2" x14ac:dyDescent="0.25">
      <c r="A1957">
        <v>18220</v>
      </c>
      <c r="B1957" t="s">
        <v>1511</v>
      </c>
    </row>
    <row r="1958" spans="1:2" x14ac:dyDescent="0.25">
      <c r="A1958">
        <v>18227</v>
      </c>
      <c r="B1958" t="s">
        <v>854</v>
      </c>
    </row>
    <row r="1959" spans="1:2" x14ac:dyDescent="0.25">
      <c r="A1959">
        <v>18231</v>
      </c>
      <c r="B1959" t="s">
        <v>1541</v>
      </c>
    </row>
    <row r="1960" spans="1:2" x14ac:dyDescent="0.25">
      <c r="A1960">
        <v>18234</v>
      </c>
      <c r="B1960" t="s">
        <v>1542</v>
      </c>
    </row>
    <row r="1961" spans="1:2" x14ac:dyDescent="0.25">
      <c r="A1961">
        <v>18244</v>
      </c>
      <c r="B1961" t="s">
        <v>1543</v>
      </c>
    </row>
    <row r="1962" spans="1:2" x14ac:dyDescent="0.25">
      <c r="A1962">
        <v>18246</v>
      </c>
      <c r="B1962" t="s">
        <v>855</v>
      </c>
    </row>
    <row r="1963" spans="1:2" x14ac:dyDescent="0.25">
      <c r="A1963">
        <v>18247</v>
      </c>
      <c r="B1963" t="s">
        <v>856</v>
      </c>
    </row>
    <row r="1964" spans="1:2" x14ac:dyDescent="0.25">
      <c r="A1964">
        <v>18248</v>
      </c>
      <c r="B1964" t="s">
        <v>857</v>
      </c>
    </row>
    <row r="1965" spans="1:2" x14ac:dyDescent="0.25">
      <c r="A1965">
        <v>18249</v>
      </c>
      <c r="B1965" t="s">
        <v>858</v>
      </c>
    </row>
    <row r="1966" spans="1:2" x14ac:dyDescent="0.25">
      <c r="A1966">
        <v>18251</v>
      </c>
      <c r="B1966" t="s">
        <v>2015</v>
      </c>
    </row>
    <row r="1967" spans="1:2" x14ac:dyDescent="0.25">
      <c r="A1967">
        <v>18254</v>
      </c>
      <c r="B1967" t="s">
        <v>860</v>
      </c>
    </row>
    <row r="1968" spans="1:2" x14ac:dyDescent="0.25">
      <c r="A1968">
        <v>18256</v>
      </c>
      <c r="B1968" t="s">
        <v>861</v>
      </c>
    </row>
    <row r="1969" spans="1:2" x14ac:dyDescent="0.25">
      <c r="A1969">
        <v>18257</v>
      </c>
      <c r="B1969" t="s">
        <v>862</v>
      </c>
    </row>
    <row r="1970" spans="1:2" x14ac:dyDescent="0.25">
      <c r="A1970">
        <v>18258</v>
      </c>
      <c r="B1970" t="s">
        <v>863</v>
      </c>
    </row>
    <row r="1971" spans="1:2" x14ac:dyDescent="0.25">
      <c r="A1971">
        <v>18259</v>
      </c>
      <c r="B1971" t="s">
        <v>864</v>
      </c>
    </row>
    <row r="1972" spans="1:2" x14ac:dyDescent="0.25">
      <c r="A1972">
        <v>18263</v>
      </c>
      <c r="B1972" t="s">
        <v>1543</v>
      </c>
    </row>
    <row r="1973" spans="1:2" x14ac:dyDescent="0.25">
      <c r="A1973">
        <v>18266</v>
      </c>
      <c r="B1973" t="s">
        <v>220</v>
      </c>
    </row>
    <row r="1974" spans="1:2" x14ac:dyDescent="0.25">
      <c r="A1974">
        <v>18267</v>
      </c>
      <c r="B1974" t="s">
        <v>423</v>
      </c>
    </row>
    <row r="1975" spans="1:2" x14ac:dyDescent="0.25">
      <c r="A1975">
        <v>18280</v>
      </c>
      <c r="B1975" t="s">
        <v>867</v>
      </c>
    </row>
    <row r="1976" spans="1:2" x14ac:dyDescent="0.25">
      <c r="A1976">
        <v>18281</v>
      </c>
      <c r="B1976" t="s">
        <v>868</v>
      </c>
    </row>
    <row r="1977" spans="1:2" x14ac:dyDescent="0.25">
      <c r="A1977">
        <v>18282</v>
      </c>
      <c r="B1977" t="s">
        <v>869</v>
      </c>
    </row>
    <row r="1978" spans="1:2" x14ac:dyDescent="0.25">
      <c r="A1978">
        <v>18283</v>
      </c>
      <c r="B1978" t="s">
        <v>870</v>
      </c>
    </row>
    <row r="1979" spans="1:2" x14ac:dyDescent="0.25">
      <c r="A1979">
        <v>18284</v>
      </c>
      <c r="B1979" t="s">
        <v>871</v>
      </c>
    </row>
    <row r="1980" spans="1:2" x14ac:dyDescent="0.25">
      <c r="A1980">
        <v>18285</v>
      </c>
      <c r="B1980" t="s">
        <v>872</v>
      </c>
    </row>
    <row r="1981" spans="1:2" x14ac:dyDescent="0.25">
      <c r="A1981">
        <v>18290</v>
      </c>
      <c r="B1981" t="s">
        <v>777</v>
      </c>
    </row>
    <row r="1982" spans="1:2" x14ac:dyDescent="0.25">
      <c r="A1982">
        <v>18300</v>
      </c>
      <c r="B1982" t="s">
        <v>1544</v>
      </c>
    </row>
    <row r="1983" spans="1:2" x14ac:dyDescent="0.25">
      <c r="A1983">
        <v>18302</v>
      </c>
      <c r="B1983" t="s">
        <v>1545</v>
      </c>
    </row>
    <row r="1984" spans="1:2" x14ac:dyDescent="0.25">
      <c r="A1984">
        <v>18303</v>
      </c>
      <c r="B1984" t="s">
        <v>875</v>
      </c>
    </row>
    <row r="1985" spans="1:2" x14ac:dyDescent="0.25">
      <c r="A1985">
        <v>18306</v>
      </c>
      <c r="B1985" t="s">
        <v>1546</v>
      </c>
    </row>
    <row r="1986" spans="1:2" x14ac:dyDescent="0.25">
      <c r="A1986">
        <v>18307</v>
      </c>
      <c r="B1986" t="s">
        <v>1547</v>
      </c>
    </row>
    <row r="1987" spans="1:2" x14ac:dyDescent="0.25">
      <c r="A1987">
        <v>18308</v>
      </c>
      <c r="B1987" t="s">
        <v>1548</v>
      </c>
    </row>
    <row r="1988" spans="1:2" x14ac:dyDescent="0.25">
      <c r="A1988">
        <v>18309</v>
      </c>
      <c r="B1988" t="s">
        <v>876</v>
      </c>
    </row>
    <row r="1989" spans="1:2" x14ac:dyDescent="0.25">
      <c r="A1989">
        <v>18310</v>
      </c>
      <c r="B1989" t="s">
        <v>1501</v>
      </c>
    </row>
    <row r="1990" spans="1:2" x14ac:dyDescent="0.25">
      <c r="A1990">
        <v>18311</v>
      </c>
      <c r="B1990" t="s">
        <v>1549</v>
      </c>
    </row>
    <row r="1991" spans="1:2" x14ac:dyDescent="0.25">
      <c r="A1991">
        <v>18312</v>
      </c>
      <c r="B1991" t="s">
        <v>877</v>
      </c>
    </row>
    <row r="1992" spans="1:2" x14ac:dyDescent="0.25">
      <c r="A1992">
        <v>18313</v>
      </c>
      <c r="B1992" t="s">
        <v>1643</v>
      </c>
    </row>
    <row r="1993" spans="1:2" x14ac:dyDescent="0.25">
      <c r="A1993">
        <v>18314</v>
      </c>
      <c r="B1993" t="s">
        <v>878</v>
      </c>
    </row>
    <row r="1994" spans="1:2" x14ac:dyDescent="0.25">
      <c r="A1994">
        <v>18315</v>
      </c>
      <c r="B1994" t="s">
        <v>1550</v>
      </c>
    </row>
    <row r="1995" spans="1:2" x14ac:dyDescent="0.25">
      <c r="A1995">
        <v>18317</v>
      </c>
      <c r="B1995" t="s">
        <v>1644</v>
      </c>
    </row>
    <row r="1996" spans="1:2" x14ac:dyDescent="0.25">
      <c r="A1996">
        <v>18318</v>
      </c>
      <c r="B1996" t="s">
        <v>879</v>
      </c>
    </row>
    <row r="1997" spans="1:2" x14ac:dyDescent="0.25">
      <c r="A1997">
        <v>18319</v>
      </c>
      <c r="B1997" t="s">
        <v>1551</v>
      </c>
    </row>
    <row r="1998" spans="1:2" x14ac:dyDescent="0.25">
      <c r="A1998">
        <v>18320</v>
      </c>
      <c r="B1998" t="s">
        <v>880</v>
      </c>
    </row>
    <row r="1999" spans="1:2" x14ac:dyDescent="0.25">
      <c r="A1999">
        <v>18321</v>
      </c>
      <c r="B1999" t="s">
        <v>1552</v>
      </c>
    </row>
    <row r="2000" spans="1:2" x14ac:dyDescent="0.25">
      <c r="A2000">
        <v>18322</v>
      </c>
      <c r="B2000" t="s">
        <v>1553</v>
      </c>
    </row>
    <row r="2001" spans="1:2" x14ac:dyDescent="0.25">
      <c r="A2001">
        <v>18323</v>
      </c>
      <c r="B2001" t="s">
        <v>1554</v>
      </c>
    </row>
    <row r="2002" spans="1:2" x14ac:dyDescent="0.25">
      <c r="A2002">
        <v>18324</v>
      </c>
      <c r="B2002" t="s">
        <v>1555</v>
      </c>
    </row>
    <row r="2003" spans="1:2" x14ac:dyDescent="0.25">
      <c r="A2003">
        <v>18325</v>
      </c>
      <c r="B2003" t="s">
        <v>1556</v>
      </c>
    </row>
    <row r="2004" spans="1:2" x14ac:dyDescent="0.25">
      <c r="A2004">
        <v>18326</v>
      </c>
      <c r="B2004" t="s">
        <v>1557</v>
      </c>
    </row>
    <row r="2005" spans="1:2" x14ac:dyDescent="0.25">
      <c r="A2005">
        <v>18327</v>
      </c>
      <c r="B2005" t="s">
        <v>881</v>
      </c>
    </row>
    <row r="2006" spans="1:2" x14ac:dyDescent="0.25">
      <c r="A2006">
        <v>18328</v>
      </c>
      <c r="B2006" t="s">
        <v>1558</v>
      </c>
    </row>
    <row r="2007" spans="1:2" x14ac:dyDescent="0.25">
      <c r="A2007">
        <v>18329</v>
      </c>
      <c r="B2007" t="s">
        <v>882</v>
      </c>
    </row>
    <row r="2008" spans="1:2" x14ac:dyDescent="0.25">
      <c r="A2008">
        <v>18330</v>
      </c>
      <c r="B2008" t="s">
        <v>883</v>
      </c>
    </row>
    <row r="2009" spans="1:2" x14ac:dyDescent="0.25">
      <c r="A2009">
        <v>18340</v>
      </c>
      <c r="B2009" t="s">
        <v>884</v>
      </c>
    </row>
    <row r="2010" spans="1:2" x14ac:dyDescent="0.25">
      <c r="A2010">
        <v>18344</v>
      </c>
      <c r="B2010" t="s">
        <v>1559</v>
      </c>
    </row>
    <row r="2011" spans="1:2" x14ac:dyDescent="0.25">
      <c r="A2011">
        <v>18345</v>
      </c>
      <c r="B2011" t="s">
        <v>1560</v>
      </c>
    </row>
    <row r="2012" spans="1:2" x14ac:dyDescent="0.25">
      <c r="A2012">
        <v>18346</v>
      </c>
      <c r="B2012" t="s">
        <v>1561</v>
      </c>
    </row>
    <row r="2013" spans="1:2" x14ac:dyDescent="0.25">
      <c r="A2013">
        <v>18347</v>
      </c>
      <c r="B2013" t="s">
        <v>1562</v>
      </c>
    </row>
    <row r="2014" spans="1:2" x14ac:dyDescent="0.25">
      <c r="A2014">
        <v>18348</v>
      </c>
      <c r="B2014" t="s">
        <v>1563</v>
      </c>
    </row>
    <row r="2015" spans="1:2" x14ac:dyDescent="0.25">
      <c r="A2015">
        <v>18350</v>
      </c>
      <c r="B2015" t="s">
        <v>885</v>
      </c>
    </row>
    <row r="2016" spans="1:2" x14ac:dyDescent="0.25">
      <c r="A2016">
        <v>18353</v>
      </c>
      <c r="B2016" t="s">
        <v>886</v>
      </c>
    </row>
    <row r="2017" spans="1:2" x14ac:dyDescent="0.25">
      <c r="A2017">
        <v>18354</v>
      </c>
      <c r="B2017" t="s">
        <v>1564</v>
      </c>
    </row>
    <row r="2018" spans="1:2" x14ac:dyDescent="0.25">
      <c r="A2018">
        <v>18355</v>
      </c>
      <c r="B2018" t="s">
        <v>1565</v>
      </c>
    </row>
    <row r="2019" spans="1:2" x14ac:dyDescent="0.25">
      <c r="A2019">
        <v>18356</v>
      </c>
      <c r="B2019" t="s">
        <v>887</v>
      </c>
    </row>
    <row r="2020" spans="1:2" x14ac:dyDescent="0.25">
      <c r="A2020">
        <v>18357</v>
      </c>
      <c r="B2020" t="s">
        <v>1566</v>
      </c>
    </row>
    <row r="2021" spans="1:2" x14ac:dyDescent="0.25">
      <c r="A2021">
        <v>18358</v>
      </c>
      <c r="B2021" t="s">
        <v>888</v>
      </c>
    </row>
    <row r="2022" spans="1:2" x14ac:dyDescent="0.25">
      <c r="A2022">
        <v>18360</v>
      </c>
      <c r="B2022" t="s">
        <v>889</v>
      </c>
    </row>
    <row r="2023" spans="1:2" x14ac:dyDescent="0.25">
      <c r="A2023">
        <v>18362</v>
      </c>
      <c r="B2023" t="s">
        <v>890</v>
      </c>
    </row>
    <row r="2024" spans="1:2" x14ac:dyDescent="0.25">
      <c r="A2024">
        <v>18364</v>
      </c>
      <c r="B2024" t="s">
        <v>1567</v>
      </c>
    </row>
    <row r="2025" spans="1:2" x14ac:dyDescent="0.25">
      <c r="A2025">
        <v>18365</v>
      </c>
      <c r="B2025" t="s">
        <v>1568</v>
      </c>
    </row>
    <row r="2026" spans="1:2" x14ac:dyDescent="0.25">
      <c r="A2026">
        <v>18366</v>
      </c>
      <c r="B2026" t="s">
        <v>865</v>
      </c>
    </row>
    <row r="2027" spans="1:2" x14ac:dyDescent="0.25">
      <c r="A2027">
        <v>18367</v>
      </c>
      <c r="B2027" t="s">
        <v>1569</v>
      </c>
    </row>
    <row r="2028" spans="1:2" x14ac:dyDescent="0.25">
      <c r="A2028">
        <v>18368</v>
      </c>
      <c r="B2028" t="s">
        <v>891</v>
      </c>
    </row>
    <row r="2029" spans="1:2" x14ac:dyDescent="0.25">
      <c r="A2029">
        <v>18370</v>
      </c>
      <c r="B2029" t="s">
        <v>1570</v>
      </c>
    </row>
    <row r="2030" spans="1:2" x14ac:dyDescent="0.25">
      <c r="A2030">
        <v>18372</v>
      </c>
      <c r="B2030" t="s">
        <v>1546</v>
      </c>
    </row>
    <row r="2031" spans="1:2" x14ac:dyDescent="0.25">
      <c r="A2031">
        <v>18373</v>
      </c>
      <c r="B2031" t="s">
        <v>1571</v>
      </c>
    </row>
    <row r="2032" spans="1:2" x14ac:dyDescent="0.25">
      <c r="A2032">
        <v>18374</v>
      </c>
      <c r="B2032" t="s">
        <v>1572</v>
      </c>
    </row>
    <row r="2033" spans="1:2" x14ac:dyDescent="0.25">
      <c r="A2033">
        <v>18375</v>
      </c>
      <c r="B2033" t="s">
        <v>892</v>
      </c>
    </row>
    <row r="2034" spans="1:2" x14ac:dyDescent="0.25">
      <c r="A2034">
        <v>18376</v>
      </c>
      <c r="B2034" t="s">
        <v>893</v>
      </c>
    </row>
    <row r="2035" spans="1:2" x14ac:dyDescent="0.25">
      <c r="A2035">
        <v>18377</v>
      </c>
      <c r="B2035" t="s">
        <v>894</v>
      </c>
    </row>
    <row r="2036" spans="1:2" x14ac:dyDescent="0.25">
      <c r="A2036">
        <v>18378</v>
      </c>
      <c r="B2036" t="s">
        <v>895</v>
      </c>
    </row>
    <row r="2037" spans="1:2" x14ac:dyDescent="0.25">
      <c r="A2037">
        <v>18387</v>
      </c>
      <c r="B2037" t="s">
        <v>896</v>
      </c>
    </row>
    <row r="2038" spans="1:2" x14ac:dyDescent="0.25">
      <c r="A2038">
        <v>18388</v>
      </c>
      <c r="B2038" t="s">
        <v>897</v>
      </c>
    </row>
    <row r="2039" spans="1:2" x14ac:dyDescent="0.25">
      <c r="A2039">
        <v>18391</v>
      </c>
      <c r="B2039" t="s">
        <v>2021</v>
      </c>
    </row>
    <row r="2040" spans="1:2" x14ac:dyDescent="0.25">
      <c r="A2040">
        <v>18392</v>
      </c>
      <c r="B2040" t="s">
        <v>2022</v>
      </c>
    </row>
    <row r="2041" spans="1:2" x14ac:dyDescent="0.25">
      <c r="A2041">
        <v>18393</v>
      </c>
      <c r="B2041" t="s">
        <v>2023</v>
      </c>
    </row>
    <row r="2042" spans="1:2" x14ac:dyDescent="0.25">
      <c r="A2042">
        <v>18401</v>
      </c>
      <c r="B2042" t="s">
        <v>898</v>
      </c>
    </row>
    <row r="2043" spans="1:2" x14ac:dyDescent="0.25">
      <c r="A2043">
        <v>18402</v>
      </c>
      <c r="B2043" t="s">
        <v>899</v>
      </c>
    </row>
    <row r="2044" spans="1:2" x14ac:dyDescent="0.25">
      <c r="A2044">
        <v>18404</v>
      </c>
      <c r="B2044" t="s">
        <v>900</v>
      </c>
    </row>
    <row r="2045" spans="1:2" x14ac:dyDescent="0.25">
      <c r="A2045">
        <v>18405</v>
      </c>
      <c r="B2045" t="s">
        <v>901</v>
      </c>
    </row>
    <row r="2046" spans="1:2" x14ac:dyDescent="0.25">
      <c r="A2046">
        <v>18408</v>
      </c>
      <c r="B2046" t="s">
        <v>902</v>
      </c>
    </row>
    <row r="2047" spans="1:2" x14ac:dyDescent="0.25">
      <c r="A2047">
        <v>18409</v>
      </c>
      <c r="B2047" t="s">
        <v>903</v>
      </c>
    </row>
    <row r="2048" spans="1:2" x14ac:dyDescent="0.25">
      <c r="A2048">
        <v>18410</v>
      </c>
      <c r="B2048" t="s">
        <v>904</v>
      </c>
    </row>
    <row r="2049" spans="1:2" x14ac:dyDescent="0.25">
      <c r="A2049">
        <v>18412</v>
      </c>
      <c r="B2049" t="s">
        <v>905</v>
      </c>
    </row>
    <row r="2050" spans="1:2" x14ac:dyDescent="0.25">
      <c r="A2050">
        <v>18413</v>
      </c>
      <c r="B2050" t="s">
        <v>906</v>
      </c>
    </row>
    <row r="2051" spans="1:2" x14ac:dyDescent="0.25">
      <c r="A2051">
        <v>18414</v>
      </c>
      <c r="B2051" t="s">
        <v>2024</v>
      </c>
    </row>
    <row r="2052" spans="1:2" x14ac:dyDescent="0.25">
      <c r="A2052">
        <v>18415</v>
      </c>
      <c r="B2052" t="s">
        <v>907</v>
      </c>
    </row>
    <row r="2053" spans="1:2" x14ac:dyDescent="0.25">
      <c r="A2053">
        <v>18416</v>
      </c>
      <c r="B2053" t="s">
        <v>909</v>
      </c>
    </row>
    <row r="2054" spans="1:2" x14ac:dyDescent="0.25">
      <c r="A2054">
        <v>18417</v>
      </c>
      <c r="B2054" t="s">
        <v>908</v>
      </c>
    </row>
    <row r="2055" spans="1:2" x14ac:dyDescent="0.25">
      <c r="A2055">
        <v>18418</v>
      </c>
      <c r="B2055" t="s">
        <v>909</v>
      </c>
    </row>
    <row r="2056" spans="1:2" x14ac:dyDescent="0.25">
      <c r="A2056">
        <v>18419</v>
      </c>
      <c r="B2056" t="s">
        <v>2025</v>
      </c>
    </row>
    <row r="2057" spans="1:2" x14ac:dyDescent="0.25">
      <c r="A2057">
        <v>18420</v>
      </c>
      <c r="B2057" t="s">
        <v>910</v>
      </c>
    </row>
    <row r="2058" spans="1:2" x14ac:dyDescent="0.25">
      <c r="A2058">
        <v>18421</v>
      </c>
      <c r="B2058" t="s">
        <v>911</v>
      </c>
    </row>
    <row r="2059" spans="1:2" x14ac:dyDescent="0.25">
      <c r="A2059">
        <v>18422</v>
      </c>
      <c r="B2059" t="s">
        <v>912</v>
      </c>
    </row>
    <row r="2060" spans="1:2" x14ac:dyDescent="0.25">
      <c r="A2060">
        <v>18423</v>
      </c>
      <c r="B2060" t="s">
        <v>2026</v>
      </c>
    </row>
    <row r="2061" spans="1:2" x14ac:dyDescent="0.25">
      <c r="A2061">
        <v>18424</v>
      </c>
      <c r="B2061" t="s">
        <v>2027</v>
      </c>
    </row>
    <row r="2062" spans="1:2" x14ac:dyDescent="0.25">
      <c r="A2062">
        <v>18425</v>
      </c>
      <c r="B2062" t="s">
        <v>2028</v>
      </c>
    </row>
    <row r="2063" spans="1:2" x14ac:dyDescent="0.25">
      <c r="A2063">
        <v>18426</v>
      </c>
      <c r="B2063" t="s">
        <v>2024</v>
      </c>
    </row>
    <row r="2064" spans="1:2" x14ac:dyDescent="0.25">
      <c r="A2064">
        <v>18427</v>
      </c>
      <c r="B2064" t="s">
        <v>2029</v>
      </c>
    </row>
    <row r="2065" spans="1:2" x14ac:dyDescent="0.25">
      <c r="A2065">
        <v>18428</v>
      </c>
      <c r="B2065" t="s">
        <v>2030</v>
      </c>
    </row>
    <row r="2066" spans="1:2" x14ac:dyDescent="0.25">
      <c r="A2066">
        <v>18429</v>
      </c>
      <c r="B2066" t="s">
        <v>2031</v>
      </c>
    </row>
    <row r="2067" spans="1:2" x14ac:dyDescent="0.25">
      <c r="A2067">
        <v>18430</v>
      </c>
      <c r="B2067" t="s">
        <v>2032</v>
      </c>
    </row>
    <row r="2068" spans="1:2" x14ac:dyDescent="0.25">
      <c r="A2068">
        <v>18431</v>
      </c>
      <c r="B2068" t="s">
        <v>2033</v>
      </c>
    </row>
    <row r="2069" spans="1:2" x14ac:dyDescent="0.25">
      <c r="A2069">
        <v>18432</v>
      </c>
      <c r="B2069" t="s">
        <v>2034</v>
      </c>
    </row>
    <row r="2070" spans="1:2" x14ac:dyDescent="0.25">
      <c r="A2070">
        <v>18433</v>
      </c>
      <c r="B2070" t="s">
        <v>2025</v>
      </c>
    </row>
    <row r="2071" spans="1:2" x14ac:dyDescent="0.25">
      <c r="A2071">
        <v>18434</v>
      </c>
      <c r="B2071" t="s">
        <v>2035</v>
      </c>
    </row>
    <row r="2072" spans="1:2" x14ac:dyDescent="0.25">
      <c r="A2072">
        <v>18435</v>
      </c>
      <c r="B2072" t="s">
        <v>2036</v>
      </c>
    </row>
    <row r="2073" spans="1:2" x14ac:dyDescent="0.25">
      <c r="A2073">
        <v>18436</v>
      </c>
      <c r="B2073" t="s">
        <v>2037</v>
      </c>
    </row>
    <row r="2074" spans="1:2" x14ac:dyDescent="0.25">
      <c r="A2074">
        <v>18437</v>
      </c>
      <c r="B2074" t="s">
        <v>2038</v>
      </c>
    </row>
    <row r="2075" spans="1:2" x14ac:dyDescent="0.25">
      <c r="A2075">
        <v>18438</v>
      </c>
      <c r="B2075" t="s">
        <v>2039</v>
      </c>
    </row>
    <row r="2076" spans="1:2" x14ac:dyDescent="0.25">
      <c r="A2076">
        <v>18439</v>
      </c>
      <c r="B2076" t="s">
        <v>2040</v>
      </c>
    </row>
    <row r="2077" spans="1:2" x14ac:dyDescent="0.25">
      <c r="A2077">
        <v>18441</v>
      </c>
      <c r="B2077" t="s">
        <v>913</v>
      </c>
    </row>
    <row r="2078" spans="1:2" x14ac:dyDescent="0.25">
      <c r="A2078">
        <v>18442</v>
      </c>
      <c r="B2078" t="s">
        <v>914</v>
      </c>
    </row>
    <row r="2079" spans="1:2" x14ac:dyDescent="0.25">
      <c r="A2079">
        <v>18443</v>
      </c>
      <c r="B2079" t="s">
        <v>915</v>
      </c>
    </row>
    <row r="2080" spans="1:2" x14ac:dyDescent="0.25">
      <c r="A2080">
        <v>18448</v>
      </c>
      <c r="B2080" t="s">
        <v>916</v>
      </c>
    </row>
    <row r="2081" spans="1:2" x14ac:dyDescent="0.25">
      <c r="A2081">
        <v>18449</v>
      </c>
      <c r="B2081" t="s">
        <v>2041</v>
      </c>
    </row>
    <row r="2082" spans="1:2" x14ac:dyDescent="0.25">
      <c r="A2082">
        <v>18450</v>
      </c>
      <c r="B2082" t="s">
        <v>2042</v>
      </c>
    </row>
    <row r="2083" spans="1:2" x14ac:dyDescent="0.25">
      <c r="A2083">
        <v>18451</v>
      </c>
      <c r="B2083" t="s">
        <v>2043</v>
      </c>
    </row>
    <row r="2084" spans="1:2" x14ac:dyDescent="0.25">
      <c r="A2084">
        <v>18452</v>
      </c>
      <c r="B2084" t="s">
        <v>2044</v>
      </c>
    </row>
    <row r="2085" spans="1:2" x14ac:dyDescent="0.25">
      <c r="A2085">
        <v>18453</v>
      </c>
      <c r="B2085" t="s">
        <v>2045</v>
      </c>
    </row>
    <row r="2086" spans="1:2" x14ac:dyDescent="0.25">
      <c r="A2086">
        <v>18454</v>
      </c>
      <c r="B2086" t="s">
        <v>2046</v>
      </c>
    </row>
    <row r="2087" spans="1:2" x14ac:dyDescent="0.25">
      <c r="A2087">
        <v>18455</v>
      </c>
      <c r="B2087" t="s">
        <v>2024</v>
      </c>
    </row>
    <row r="2088" spans="1:2" x14ac:dyDescent="0.25">
      <c r="A2088">
        <v>18456</v>
      </c>
      <c r="B2088" t="s">
        <v>2047</v>
      </c>
    </row>
    <row r="2089" spans="1:2" x14ac:dyDescent="0.25">
      <c r="A2089">
        <v>18457</v>
      </c>
      <c r="B2089" t="s">
        <v>2048</v>
      </c>
    </row>
    <row r="2090" spans="1:2" x14ac:dyDescent="0.25">
      <c r="A2090">
        <v>18458</v>
      </c>
      <c r="B2090" t="s">
        <v>2049</v>
      </c>
    </row>
    <row r="2091" spans="1:2" x14ac:dyDescent="0.25">
      <c r="A2091">
        <v>18459</v>
      </c>
      <c r="B2091" t="s">
        <v>2050</v>
      </c>
    </row>
    <row r="2092" spans="1:2" x14ac:dyDescent="0.25">
      <c r="A2092">
        <v>18460</v>
      </c>
      <c r="B2092" t="s">
        <v>2025</v>
      </c>
    </row>
    <row r="2093" spans="1:2" x14ac:dyDescent="0.25">
      <c r="A2093">
        <v>18461</v>
      </c>
      <c r="B2093" t="s">
        <v>2051</v>
      </c>
    </row>
    <row r="2094" spans="1:2" x14ac:dyDescent="0.25">
      <c r="A2094">
        <v>18462</v>
      </c>
      <c r="B2094" t="s">
        <v>2052</v>
      </c>
    </row>
    <row r="2095" spans="1:2" x14ac:dyDescent="0.25">
      <c r="A2095">
        <v>18463</v>
      </c>
      <c r="B2095" t="s">
        <v>2053</v>
      </c>
    </row>
    <row r="2096" spans="1:2" x14ac:dyDescent="0.25">
      <c r="A2096">
        <v>18464</v>
      </c>
      <c r="B2096" t="s">
        <v>2054</v>
      </c>
    </row>
    <row r="2097" spans="1:2" x14ac:dyDescent="0.25">
      <c r="A2097">
        <v>18465</v>
      </c>
      <c r="B2097" t="s">
        <v>2055</v>
      </c>
    </row>
    <row r="2098" spans="1:2" x14ac:dyDescent="0.25">
      <c r="A2098">
        <v>18466</v>
      </c>
      <c r="B2098" t="s">
        <v>2056</v>
      </c>
    </row>
    <row r="2099" spans="1:2" x14ac:dyDescent="0.25">
      <c r="A2099">
        <v>18467</v>
      </c>
      <c r="B2099" t="s">
        <v>2038</v>
      </c>
    </row>
    <row r="2100" spans="1:2" x14ac:dyDescent="0.25">
      <c r="A2100">
        <v>18468</v>
      </c>
      <c r="B2100" t="s">
        <v>2057</v>
      </c>
    </row>
    <row r="2101" spans="1:2" x14ac:dyDescent="0.25">
      <c r="A2101">
        <v>18469</v>
      </c>
      <c r="B2101" t="s">
        <v>2058</v>
      </c>
    </row>
    <row r="2102" spans="1:2" x14ac:dyDescent="0.25">
      <c r="A2102">
        <v>18470</v>
      </c>
      <c r="B2102" t="s">
        <v>2039</v>
      </c>
    </row>
    <row r="2103" spans="1:2" x14ac:dyDescent="0.25">
      <c r="A2103">
        <v>18471</v>
      </c>
      <c r="B2103" t="s">
        <v>2059</v>
      </c>
    </row>
    <row r="2104" spans="1:2" x14ac:dyDescent="0.25">
      <c r="A2104">
        <v>18472</v>
      </c>
      <c r="B2104" t="s">
        <v>2060</v>
      </c>
    </row>
    <row r="2105" spans="1:2" x14ac:dyDescent="0.25">
      <c r="A2105">
        <v>18473</v>
      </c>
      <c r="B2105" t="s">
        <v>2061</v>
      </c>
    </row>
    <row r="2106" spans="1:2" x14ac:dyDescent="0.25">
      <c r="A2106">
        <v>18474</v>
      </c>
      <c r="B2106" t="s">
        <v>2062</v>
      </c>
    </row>
    <row r="2107" spans="1:2" x14ac:dyDescent="0.25">
      <c r="A2107">
        <v>18475</v>
      </c>
      <c r="B2107" t="s">
        <v>2063</v>
      </c>
    </row>
    <row r="2108" spans="1:2" x14ac:dyDescent="0.25">
      <c r="A2108">
        <v>18476</v>
      </c>
      <c r="B2108" t="s">
        <v>2064</v>
      </c>
    </row>
    <row r="2109" spans="1:2" x14ac:dyDescent="0.25">
      <c r="A2109">
        <v>18477</v>
      </c>
      <c r="B2109" t="s">
        <v>2065</v>
      </c>
    </row>
    <row r="2110" spans="1:2" x14ac:dyDescent="0.25">
      <c r="A2110">
        <v>18478</v>
      </c>
      <c r="B2110" t="s">
        <v>2066</v>
      </c>
    </row>
    <row r="2111" spans="1:2" x14ac:dyDescent="0.25">
      <c r="A2111">
        <v>18479</v>
      </c>
      <c r="B2111" t="s">
        <v>2067</v>
      </c>
    </row>
    <row r="2112" spans="1:2" x14ac:dyDescent="0.25">
      <c r="A2112">
        <v>18480</v>
      </c>
      <c r="B2112" t="s">
        <v>2068</v>
      </c>
    </row>
    <row r="2113" spans="1:2" x14ac:dyDescent="0.25">
      <c r="A2113">
        <v>18481</v>
      </c>
      <c r="B2113" t="s">
        <v>2069</v>
      </c>
    </row>
    <row r="2114" spans="1:2" x14ac:dyDescent="0.25">
      <c r="A2114">
        <v>18482</v>
      </c>
      <c r="B2114" t="s">
        <v>2069</v>
      </c>
    </row>
    <row r="2115" spans="1:2" x14ac:dyDescent="0.25">
      <c r="A2115">
        <v>18483</v>
      </c>
      <c r="B2115" t="s">
        <v>2070</v>
      </c>
    </row>
    <row r="2116" spans="1:2" x14ac:dyDescent="0.25">
      <c r="A2116">
        <v>18484</v>
      </c>
      <c r="B2116" t="s">
        <v>2071</v>
      </c>
    </row>
    <row r="2117" spans="1:2" x14ac:dyDescent="0.25">
      <c r="A2117">
        <v>18485</v>
      </c>
      <c r="B2117" t="s">
        <v>2072</v>
      </c>
    </row>
    <row r="2118" spans="1:2" x14ac:dyDescent="0.25">
      <c r="A2118">
        <v>18486</v>
      </c>
      <c r="B2118" t="s">
        <v>2073</v>
      </c>
    </row>
    <row r="2119" spans="1:2" x14ac:dyDescent="0.25">
      <c r="A2119">
        <v>18487</v>
      </c>
      <c r="B2119" t="s">
        <v>2074</v>
      </c>
    </row>
    <row r="2120" spans="1:2" x14ac:dyDescent="0.25">
      <c r="A2120">
        <v>18488</v>
      </c>
      <c r="B2120" t="s">
        <v>2074</v>
      </c>
    </row>
    <row r="2121" spans="1:2" x14ac:dyDescent="0.25">
      <c r="A2121">
        <v>18489</v>
      </c>
      <c r="B2121" t="s">
        <v>2075</v>
      </c>
    </row>
    <row r="2122" spans="1:2" x14ac:dyDescent="0.25">
      <c r="A2122">
        <v>18490</v>
      </c>
      <c r="B2122" t="s">
        <v>2076</v>
      </c>
    </row>
    <row r="2123" spans="1:2" x14ac:dyDescent="0.25">
      <c r="A2123">
        <v>18491</v>
      </c>
      <c r="B2123" t="s">
        <v>2077</v>
      </c>
    </row>
    <row r="2124" spans="1:2" x14ac:dyDescent="0.25">
      <c r="A2124">
        <v>18492</v>
      </c>
      <c r="B2124" t="s">
        <v>2078</v>
      </c>
    </row>
    <row r="2125" spans="1:2" x14ac:dyDescent="0.25">
      <c r="A2125">
        <v>18493</v>
      </c>
      <c r="B2125" t="s">
        <v>2079</v>
      </c>
    </row>
    <row r="2126" spans="1:2" x14ac:dyDescent="0.25">
      <c r="A2126">
        <v>18494</v>
      </c>
      <c r="B2126" t="s">
        <v>2080</v>
      </c>
    </row>
    <row r="2127" spans="1:2" x14ac:dyDescent="0.25">
      <c r="A2127">
        <v>18495</v>
      </c>
      <c r="B2127" t="s">
        <v>2081</v>
      </c>
    </row>
    <row r="2128" spans="1:2" x14ac:dyDescent="0.25">
      <c r="A2128">
        <v>18496</v>
      </c>
      <c r="B2128" t="s">
        <v>2082</v>
      </c>
    </row>
    <row r="2129" spans="1:2" x14ac:dyDescent="0.25">
      <c r="A2129">
        <v>18497</v>
      </c>
      <c r="B2129" t="s">
        <v>2083</v>
      </c>
    </row>
    <row r="2130" spans="1:2" x14ac:dyDescent="0.25">
      <c r="A2130">
        <v>18498</v>
      </c>
      <c r="B2130" t="s">
        <v>2048</v>
      </c>
    </row>
    <row r="2131" spans="1:2" x14ac:dyDescent="0.25">
      <c r="A2131">
        <v>18499</v>
      </c>
      <c r="B2131" t="s">
        <v>2084</v>
      </c>
    </row>
    <row r="2132" spans="1:2" x14ac:dyDescent="0.25">
      <c r="A2132">
        <v>18500</v>
      </c>
      <c r="B2132" t="s">
        <v>2085</v>
      </c>
    </row>
    <row r="2133" spans="1:2" x14ac:dyDescent="0.25">
      <c r="A2133">
        <v>18502</v>
      </c>
      <c r="B2133" t="s">
        <v>917</v>
      </c>
    </row>
    <row r="2134" spans="1:2" x14ac:dyDescent="0.25">
      <c r="A2134">
        <v>18503</v>
      </c>
      <c r="B2134" t="s">
        <v>918</v>
      </c>
    </row>
    <row r="2135" spans="1:2" x14ac:dyDescent="0.25">
      <c r="A2135">
        <v>18506</v>
      </c>
      <c r="B2135" t="s">
        <v>919</v>
      </c>
    </row>
    <row r="2136" spans="1:2" x14ac:dyDescent="0.25">
      <c r="A2136">
        <v>18508</v>
      </c>
      <c r="B2136" t="s">
        <v>920</v>
      </c>
    </row>
    <row r="2137" spans="1:2" x14ac:dyDescent="0.25">
      <c r="A2137">
        <v>18509</v>
      </c>
      <c r="B2137" t="s">
        <v>1583</v>
      </c>
    </row>
    <row r="2138" spans="1:2" x14ac:dyDescent="0.25">
      <c r="A2138">
        <v>18510</v>
      </c>
      <c r="B2138" t="s">
        <v>921</v>
      </c>
    </row>
    <row r="2139" spans="1:2" x14ac:dyDescent="0.25">
      <c r="A2139">
        <v>18512</v>
      </c>
      <c r="B2139" t="s">
        <v>922</v>
      </c>
    </row>
    <row r="2140" spans="1:2" x14ac:dyDescent="0.25">
      <c r="A2140">
        <v>18513</v>
      </c>
      <c r="B2140" t="s">
        <v>923</v>
      </c>
    </row>
    <row r="2141" spans="1:2" x14ac:dyDescent="0.25">
      <c r="A2141">
        <v>18514</v>
      </c>
      <c r="B2141" t="s">
        <v>2086</v>
      </c>
    </row>
    <row r="2142" spans="1:2" x14ac:dyDescent="0.25">
      <c r="A2142">
        <v>18515</v>
      </c>
      <c r="B2142" t="s">
        <v>2087</v>
      </c>
    </row>
    <row r="2143" spans="1:2" x14ac:dyDescent="0.25">
      <c r="A2143">
        <v>18516</v>
      </c>
      <c r="B2143" t="s">
        <v>2088</v>
      </c>
    </row>
    <row r="2144" spans="1:2" x14ac:dyDescent="0.25">
      <c r="A2144">
        <v>18517</v>
      </c>
      <c r="B2144" t="s">
        <v>924</v>
      </c>
    </row>
    <row r="2145" spans="1:2" x14ac:dyDescent="0.25">
      <c r="A2145">
        <v>18518</v>
      </c>
      <c r="B2145" t="s">
        <v>925</v>
      </c>
    </row>
    <row r="2146" spans="1:2" x14ac:dyDescent="0.25">
      <c r="A2146">
        <v>18519</v>
      </c>
      <c r="B2146" t="s">
        <v>926</v>
      </c>
    </row>
    <row r="2147" spans="1:2" x14ac:dyDescent="0.25">
      <c r="A2147">
        <v>18521</v>
      </c>
      <c r="B2147" t="s">
        <v>927</v>
      </c>
    </row>
    <row r="2148" spans="1:2" x14ac:dyDescent="0.25">
      <c r="A2148">
        <v>18524</v>
      </c>
      <c r="B2148" t="s">
        <v>928</v>
      </c>
    </row>
    <row r="2149" spans="1:2" x14ac:dyDescent="0.25">
      <c r="A2149">
        <v>18525</v>
      </c>
      <c r="B2149" t="s">
        <v>929</v>
      </c>
    </row>
    <row r="2150" spans="1:2" x14ac:dyDescent="0.25">
      <c r="A2150">
        <v>18527</v>
      </c>
      <c r="B2150" t="s">
        <v>2089</v>
      </c>
    </row>
    <row r="2151" spans="1:2" x14ac:dyDescent="0.25">
      <c r="A2151">
        <v>18528</v>
      </c>
      <c r="B2151" t="s">
        <v>2090</v>
      </c>
    </row>
    <row r="2152" spans="1:2" x14ac:dyDescent="0.25">
      <c r="A2152">
        <v>18529</v>
      </c>
      <c r="B2152" t="s">
        <v>2091</v>
      </c>
    </row>
    <row r="2153" spans="1:2" x14ac:dyDescent="0.25">
      <c r="A2153">
        <v>18530</v>
      </c>
      <c r="B2153" t="s">
        <v>2092</v>
      </c>
    </row>
    <row r="2154" spans="1:2" x14ac:dyDescent="0.25">
      <c r="A2154">
        <v>18531</v>
      </c>
      <c r="B2154" t="s">
        <v>2093</v>
      </c>
    </row>
    <row r="2155" spans="1:2" x14ac:dyDescent="0.25">
      <c r="A2155">
        <v>18532</v>
      </c>
      <c r="B2155" t="s">
        <v>2094</v>
      </c>
    </row>
    <row r="2156" spans="1:2" x14ac:dyDescent="0.25">
      <c r="A2156">
        <v>18533</v>
      </c>
      <c r="B2156" t="s">
        <v>2095</v>
      </c>
    </row>
    <row r="2157" spans="1:2" x14ac:dyDescent="0.25">
      <c r="A2157">
        <v>18534</v>
      </c>
      <c r="B2157" t="s">
        <v>2096</v>
      </c>
    </row>
    <row r="2158" spans="1:2" x14ac:dyDescent="0.25">
      <c r="A2158">
        <v>18535</v>
      </c>
      <c r="B2158" t="s">
        <v>2097</v>
      </c>
    </row>
    <row r="2159" spans="1:2" x14ac:dyDescent="0.25">
      <c r="A2159">
        <v>18536</v>
      </c>
      <c r="B2159" t="s">
        <v>2098</v>
      </c>
    </row>
    <row r="2160" spans="1:2" x14ac:dyDescent="0.25">
      <c r="A2160">
        <v>18537</v>
      </c>
      <c r="B2160" t="s">
        <v>2099</v>
      </c>
    </row>
    <row r="2161" spans="1:2" x14ac:dyDescent="0.25">
      <c r="A2161">
        <v>18538</v>
      </c>
      <c r="B2161" t="s">
        <v>2100</v>
      </c>
    </row>
    <row r="2162" spans="1:2" x14ac:dyDescent="0.25">
      <c r="A2162">
        <v>18539</v>
      </c>
      <c r="B2162" t="s">
        <v>2101</v>
      </c>
    </row>
    <row r="2163" spans="1:2" x14ac:dyDescent="0.25">
      <c r="A2163">
        <v>18540</v>
      </c>
      <c r="B2163" t="s">
        <v>2059</v>
      </c>
    </row>
    <row r="2164" spans="1:2" x14ac:dyDescent="0.25">
      <c r="A2164">
        <v>18541</v>
      </c>
      <c r="B2164" t="s">
        <v>2038</v>
      </c>
    </row>
    <row r="2165" spans="1:2" x14ac:dyDescent="0.25">
      <c r="A2165">
        <v>18542</v>
      </c>
      <c r="B2165" t="s">
        <v>2038</v>
      </c>
    </row>
    <row r="2166" spans="1:2" x14ac:dyDescent="0.25">
      <c r="A2166">
        <v>18543</v>
      </c>
      <c r="B2166" t="s">
        <v>2024</v>
      </c>
    </row>
    <row r="2167" spans="1:2" x14ac:dyDescent="0.25">
      <c r="A2167">
        <v>18544</v>
      </c>
      <c r="B2167" t="s">
        <v>2064</v>
      </c>
    </row>
    <row r="2168" spans="1:2" x14ac:dyDescent="0.25">
      <c r="A2168">
        <v>18545</v>
      </c>
      <c r="B2168" t="s">
        <v>2066</v>
      </c>
    </row>
    <row r="2169" spans="1:2" x14ac:dyDescent="0.25">
      <c r="A2169">
        <v>18546</v>
      </c>
      <c r="B2169" t="s">
        <v>2067</v>
      </c>
    </row>
    <row r="2170" spans="1:2" x14ac:dyDescent="0.25">
      <c r="A2170">
        <v>18547</v>
      </c>
      <c r="B2170" t="s">
        <v>2102</v>
      </c>
    </row>
    <row r="2171" spans="1:2" x14ac:dyDescent="0.25">
      <c r="A2171">
        <v>18548</v>
      </c>
      <c r="B2171" t="s">
        <v>2077</v>
      </c>
    </row>
    <row r="2172" spans="1:2" x14ac:dyDescent="0.25">
      <c r="A2172">
        <v>18549</v>
      </c>
      <c r="B2172" t="s">
        <v>2078</v>
      </c>
    </row>
    <row r="2173" spans="1:2" x14ac:dyDescent="0.25">
      <c r="A2173">
        <v>18550</v>
      </c>
      <c r="B2173" t="s">
        <v>2080</v>
      </c>
    </row>
    <row r="2174" spans="1:2" x14ac:dyDescent="0.25">
      <c r="A2174">
        <v>18551</v>
      </c>
      <c r="B2174" t="s">
        <v>1573</v>
      </c>
    </row>
    <row r="2175" spans="1:2" x14ac:dyDescent="0.25">
      <c r="A2175">
        <v>18552</v>
      </c>
      <c r="B2175" t="s">
        <v>930</v>
      </c>
    </row>
    <row r="2176" spans="1:2" x14ac:dyDescent="0.25">
      <c r="A2176">
        <v>18553</v>
      </c>
      <c r="B2176" t="s">
        <v>931</v>
      </c>
    </row>
    <row r="2177" spans="1:2" x14ac:dyDescent="0.25">
      <c r="A2177">
        <v>18556</v>
      </c>
      <c r="B2177" t="s">
        <v>932</v>
      </c>
    </row>
    <row r="2178" spans="1:2" x14ac:dyDescent="0.25">
      <c r="A2178">
        <v>18557</v>
      </c>
      <c r="B2178" t="s">
        <v>933</v>
      </c>
    </row>
    <row r="2179" spans="1:2" x14ac:dyDescent="0.25">
      <c r="A2179">
        <v>18558</v>
      </c>
      <c r="B2179" t="s">
        <v>934</v>
      </c>
    </row>
    <row r="2180" spans="1:2" x14ac:dyDescent="0.25">
      <c r="A2180">
        <v>18559</v>
      </c>
      <c r="B2180" t="s">
        <v>935</v>
      </c>
    </row>
    <row r="2181" spans="1:2" x14ac:dyDescent="0.25">
      <c r="A2181">
        <v>18560</v>
      </c>
      <c r="B2181" t="s">
        <v>936</v>
      </c>
    </row>
    <row r="2182" spans="1:2" x14ac:dyDescent="0.25">
      <c r="A2182">
        <v>18564</v>
      </c>
      <c r="B2182" t="s">
        <v>938</v>
      </c>
    </row>
    <row r="2183" spans="1:2" x14ac:dyDescent="0.25">
      <c r="A2183">
        <v>18565</v>
      </c>
      <c r="B2183" t="s">
        <v>2065</v>
      </c>
    </row>
    <row r="2184" spans="1:2" x14ac:dyDescent="0.25">
      <c r="A2184">
        <v>18566</v>
      </c>
      <c r="B2184" t="s">
        <v>2097</v>
      </c>
    </row>
    <row r="2185" spans="1:2" x14ac:dyDescent="0.25">
      <c r="A2185">
        <v>18567</v>
      </c>
      <c r="B2185" t="s">
        <v>2098</v>
      </c>
    </row>
    <row r="2186" spans="1:2" x14ac:dyDescent="0.25">
      <c r="A2186">
        <v>18568</v>
      </c>
      <c r="B2186" t="s">
        <v>2103</v>
      </c>
    </row>
    <row r="2187" spans="1:2" x14ac:dyDescent="0.25">
      <c r="A2187">
        <v>18569</v>
      </c>
      <c r="B2187" t="s">
        <v>2082</v>
      </c>
    </row>
    <row r="2188" spans="1:2" x14ac:dyDescent="0.25">
      <c r="A2188">
        <v>18570</v>
      </c>
      <c r="B2188" t="s">
        <v>2048</v>
      </c>
    </row>
    <row r="2189" spans="1:2" x14ac:dyDescent="0.25">
      <c r="A2189">
        <v>18571</v>
      </c>
      <c r="B2189" t="s">
        <v>2096</v>
      </c>
    </row>
    <row r="2190" spans="1:2" x14ac:dyDescent="0.25">
      <c r="A2190">
        <v>18572</v>
      </c>
      <c r="B2190" t="s">
        <v>2104</v>
      </c>
    </row>
    <row r="2191" spans="1:2" x14ac:dyDescent="0.25">
      <c r="A2191">
        <v>18573</v>
      </c>
      <c r="B2191" t="s">
        <v>2090</v>
      </c>
    </row>
    <row r="2192" spans="1:2" x14ac:dyDescent="0.25">
      <c r="A2192">
        <v>18574</v>
      </c>
      <c r="B2192" t="s">
        <v>2083</v>
      </c>
    </row>
    <row r="2193" spans="1:2" x14ac:dyDescent="0.25">
      <c r="A2193">
        <v>18575</v>
      </c>
      <c r="B2193" t="s">
        <v>2092</v>
      </c>
    </row>
    <row r="2194" spans="1:2" x14ac:dyDescent="0.25">
      <c r="A2194">
        <v>18576</v>
      </c>
      <c r="B2194" t="s">
        <v>2105</v>
      </c>
    </row>
    <row r="2195" spans="1:2" x14ac:dyDescent="0.25">
      <c r="A2195">
        <v>18577</v>
      </c>
      <c r="B2195" t="s">
        <v>2079</v>
      </c>
    </row>
    <row r="2196" spans="1:2" x14ac:dyDescent="0.25">
      <c r="A2196">
        <v>18578</v>
      </c>
      <c r="B2196" t="s">
        <v>2081</v>
      </c>
    </row>
    <row r="2197" spans="1:2" x14ac:dyDescent="0.25">
      <c r="A2197">
        <v>18579</v>
      </c>
      <c r="B2197" t="s">
        <v>2052</v>
      </c>
    </row>
    <row r="2198" spans="1:2" x14ac:dyDescent="0.25">
      <c r="A2198">
        <v>18580</v>
      </c>
      <c r="B2198" t="s">
        <v>2087</v>
      </c>
    </row>
    <row r="2199" spans="1:2" x14ac:dyDescent="0.25">
      <c r="A2199">
        <v>18581</v>
      </c>
      <c r="B2199" t="s">
        <v>2106</v>
      </c>
    </row>
    <row r="2200" spans="1:2" x14ac:dyDescent="0.25">
      <c r="A2200">
        <v>18582</v>
      </c>
      <c r="B2200" t="s">
        <v>2073</v>
      </c>
    </row>
    <row r="2201" spans="1:2" x14ac:dyDescent="0.25">
      <c r="A2201">
        <v>18583</v>
      </c>
      <c r="B2201" t="s">
        <v>2095</v>
      </c>
    </row>
    <row r="2202" spans="1:2" x14ac:dyDescent="0.25">
      <c r="A2202">
        <v>18584</v>
      </c>
      <c r="B2202" t="s">
        <v>939</v>
      </c>
    </row>
    <row r="2203" spans="1:2" x14ac:dyDescent="0.25">
      <c r="A2203">
        <v>18585</v>
      </c>
      <c r="B2203" t="s">
        <v>940</v>
      </c>
    </row>
    <row r="2204" spans="1:2" x14ac:dyDescent="0.25">
      <c r="A2204">
        <v>18587</v>
      </c>
      <c r="B2204" t="s">
        <v>941</v>
      </c>
    </row>
    <row r="2205" spans="1:2" x14ac:dyDescent="0.25">
      <c r="A2205">
        <v>18588</v>
      </c>
      <c r="B2205" t="s">
        <v>942</v>
      </c>
    </row>
    <row r="2206" spans="1:2" x14ac:dyDescent="0.25">
      <c r="A2206">
        <v>18589</v>
      </c>
      <c r="B2206" t="s">
        <v>943</v>
      </c>
    </row>
    <row r="2207" spans="1:2" x14ac:dyDescent="0.25">
      <c r="A2207">
        <v>18590</v>
      </c>
      <c r="B2207" t="s">
        <v>2094</v>
      </c>
    </row>
    <row r="2208" spans="1:2" x14ac:dyDescent="0.25">
      <c r="A2208">
        <v>18591</v>
      </c>
      <c r="B2208" t="s">
        <v>2076</v>
      </c>
    </row>
    <row r="2209" spans="1:2" x14ac:dyDescent="0.25">
      <c r="A2209">
        <v>18592</v>
      </c>
      <c r="B2209" t="s">
        <v>2091</v>
      </c>
    </row>
    <row r="2210" spans="1:2" x14ac:dyDescent="0.25">
      <c r="A2210">
        <v>18593</v>
      </c>
      <c r="B2210" t="s">
        <v>2089</v>
      </c>
    </row>
    <row r="2211" spans="1:2" x14ac:dyDescent="0.25">
      <c r="A2211">
        <v>18594</v>
      </c>
      <c r="B2211" t="s">
        <v>2099</v>
      </c>
    </row>
    <row r="2212" spans="1:2" x14ac:dyDescent="0.25">
      <c r="A2212">
        <v>18595</v>
      </c>
      <c r="B2212" t="s">
        <v>2075</v>
      </c>
    </row>
    <row r="2213" spans="1:2" x14ac:dyDescent="0.25">
      <c r="A2213">
        <v>18596</v>
      </c>
      <c r="B2213" t="s">
        <v>2107</v>
      </c>
    </row>
    <row r="2214" spans="1:2" x14ac:dyDescent="0.25">
      <c r="A2214">
        <v>18597</v>
      </c>
      <c r="B2214" t="s">
        <v>2108</v>
      </c>
    </row>
    <row r="2215" spans="1:2" x14ac:dyDescent="0.25">
      <c r="A2215">
        <v>18598</v>
      </c>
      <c r="B2215" t="s">
        <v>2108</v>
      </c>
    </row>
    <row r="2216" spans="1:2" x14ac:dyDescent="0.25">
      <c r="A2216">
        <v>18599</v>
      </c>
      <c r="B2216" t="s">
        <v>944</v>
      </c>
    </row>
    <row r="2217" spans="1:2" x14ac:dyDescent="0.25">
      <c r="A2217">
        <v>18600</v>
      </c>
      <c r="B2217" t="s">
        <v>945</v>
      </c>
    </row>
    <row r="2218" spans="1:2" x14ac:dyDescent="0.25">
      <c r="A2218">
        <v>18601</v>
      </c>
      <c r="B2218" t="s">
        <v>946</v>
      </c>
    </row>
    <row r="2219" spans="1:2" x14ac:dyDescent="0.25">
      <c r="A2219">
        <v>18603</v>
      </c>
      <c r="B2219" t="s">
        <v>947</v>
      </c>
    </row>
    <row r="2220" spans="1:2" x14ac:dyDescent="0.25">
      <c r="A2220">
        <v>18605</v>
      </c>
      <c r="B2220" t="s">
        <v>2109</v>
      </c>
    </row>
    <row r="2221" spans="1:2" x14ac:dyDescent="0.25">
      <c r="A2221">
        <v>18606</v>
      </c>
      <c r="B2221" t="s">
        <v>2048</v>
      </c>
    </row>
    <row r="2222" spans="1:2" x14ac:dyDescent="0.25">
      <c r="A2222">
        <v>18607</v>
      </c>
      <c r="B2222" t="s">
        <v>2042</v>
      </c>
    </row>
    <row r="2223" spans="1:2" x14ac:dyDescent="0.25">
      <c r="A2223">
        <v>18608</v>
      </c>
      <c r="B2223" t="s">
        <v>2045</v>
      </c>
    </row>
    <row r="2224" spans="1:2" x14ac:dyDescent="0.25">
      <c r="A2224">
        <v>18609</v>
      </c>
      <c r="B2224" t="s">
        <v>2110</v>
      </c>
    </row>
    <row r="2225" spans="1:2" x14ac:dyDescent="0.25">
      <c r="A2225">
        <v>18610</v>
      </c>
      <c r="B2225" t="s">
        <v>2046</v>
      </c>
    </row>
    <row r="2226" spans="1:2" x14ac:dyDescent="0.25">
      <c r="A2226">
        <v>18611</v>
      </c>
      <c r="B2226" t="s">
        <v>2048</v>
      </c>
    </row>
    <row r="2227" spans="1:2" x14ac:dyDescent="0.25">
      <c r="A2227">
        <v>18612</v>
      </c>
      <c r="B2227" t="s">
        <v>2043</v>
      </c>
    </row>
    <row r="2228" spans="1:2" x14ac:dyDescent="0.25">
      <c r="A2228">
        <v>18613</v>
      </c>
      <c r="B2228" t="s">
        <v>2052</v>
      </c>
    </row>
    <row r="2229" spans="1:2" x14ac:dyDescent="0.25">
      <c r="A2229">
        <v>18614</v>
      </c>
      <c r="B2229" t="s">
        <v>2052</v>
      </c>
    </row>
    <row r="2230" spans="1:2" x14ac:dyDescent="0.25">
      <c r="A2230">
        <v>18615</v>
      </c>
      <c r="B2230" t="s">
        <v>2111</v>
      </c>
    </row>
    <row r="2231" spans="1:2" x14ac:dyDescent="0.25">
      <c r="A2231">
        <v>18620</v>
      </c>
      <c r="B2231" t="s">
        <v>948</v>
      </c>
    </row>
    <row r="2232" spans="1:2" x14ac:dyDescent="0.25">
      <c r="A2232">
        <v>18622</v>
      </c>
      <c r="B2232" t="s">
        <v>949</v>
      </c>
    </row>
    <row r="2233" spans="1:2" x14ac:dyDescent="0.25">
      <c r="A2233">
        <v>18626</v>
      </c>
      <c r="B2233" t="s">
        <v>950</v>
      </c>
    </row>
    <row r="2234" spans="1:2" x14ac:dyDescent="0.25">
      <c r="A2234">
        <v>18628</v>
      </c>
      <c r="B2234" t="s">
        <v>951</v>
      </c>
    </row>
    <row r="2235" spans="1:2" x14ac:dyDescent="0.25">
      <c r="A2235">
        <v>18629</v>
      </c>
      <c r="B2235" t="s">
        <v>952</v>
      </c>
    </row>
    <row r="2236" spans="1:2" x14ac:dyDescent="0.25">
      <c r="A2236">
        <v>18632</v>
      </c>
      <c r="B2236" t="s">
        <v>953</v>
      </c>
    </row>
    <row r="2237" spans="1:2" x14ac:dyDescent="0.25">
      <c r="A2237">
        <v>18633</v>
      </c>
      <c r="B2237" t="s">
        <v>1367</v>
      </c>
    </row>
    <row r="2238" spans="1:2" x14ac:dyDescent="0.25">
      <c r="A2238">
        <v>18636</v>
      </c>
      <c r="B2238" t="s">
        <v>954</v>
      </c>
    </row>
    <row r="2239" spans="1:2" x14ac:dyDescent="0.25">
      <c r="A2239">
        <v>18637</v>
      </c>
      <c r="B2239" t="s">
        <v>955</v>
      </c>
    </row>
    <row r="2240" spans="1:2" x14ac:dyDescent="0.25">
      <c r="A2240">
        <v>18638</v>
      </c>
      <c r="B2240" t="s">
        <v>956</v>
      </c>
    </row>
    <row r="2241" spans="1:2" x14ac:dyDescent="0.25">
      <c r="A2241">
        <v>18640</v>
      </c>
      <c r="B2241" t="s">
        <v>1979</v>
      </c>
    </row>
    <row r="2242" spans="1:2" x14ac:dyDescent="0.25">
      <c r="A2242">
        <v>18641</v>
      </c>
      <c r="B2242" t="s">
        <v>1980</v>
      </c>
    </row>
    <row r="2243" spans="1:2" x14ac:dyDescent="0.25">
      <c r="A2243">
        <v>18642</v>
      </c>
      <c r="B2243" t="s">
        <v>1981</v>
      </c>
    </row>
    <row r="2244" spans="1:2" x14ac:dyDescent="0.25">
      <c r="A2244">
        <v>18643</v>
      </c>
      <c r="B2244" t="s">
        <v>1982</v>
      </c>
    </row>
    <row r="2245" spans="1:2" x14ac:dyDescent="0.25">
      <c r="A2245">
        <v>18644</v>
      </c>
      <c r="B2245" t="s">
        <v>1983</v>
      </c>
    </row>
    <row r="2246" spans="1:2" x14ac:dyDescent="0.25">
      <c r="A2246">
        <v>18645</v>
      </c>
      <c r="B2246" t="s">
        <v>1984</v>
      </c>
    </row>
    <row r="2247" spans="1:2" x14ac:dyDescent="0.25">
      <c r="A2247">
        <v>18646</v>
      </c>
      <c r="B2247" t="s">
        <v>1985</v>
      </c>
    </row>
    <row r="2248" spans="1:2" x14ac:dyDescent="0.25">
      <c r="A2248">
        <v>18655</v>
      </c>
      <c r="B2248" t="s">
        <v>957</v>
      </c>
    </row>
    <row r="2249" spans="1:2" x14ac:dyDescent="0.25">
      <c r="A2249">
        <v>18656</v>
      </c>
      <c r="B2249" t="s">
        <v>958</v>
      </c>
    </row>
    <row r="2250" spans="1:2" x14ac:dyDescent="0.25">
      <c r="A2250">
        <v>18658</v>
      </c>
      <c r="B2250" t="s">
        <v>959</v>
      </c>
    </row>
    <row r="2251" spans="1:2" x14ac:dyDescent="0.25">
      <c r="A2251">
        <v>18670</v>
      </c>
      <c r="B2251" t="s">
        <v>1297</v>
      </c>
    </row>
    <row r="2252" spans="1:2" x14ac:dyDescent="0.25">
      <c r="A2252">
        <v>18673</v>
      </c>
      <c r="B2252" t="s">
        <v>960</v>
      </c>
    </row>
    <row r="2253" spans="1:2" x14ac:dyDescent="0.25">
      <c r="A2253">
        <v>18701</v>
      </c>
      <c r="B2253" t="s">
        <v>961</v>
      </c>
    </row>
    <row r="2254" spans="1:2" x14ac:dyDescent="0.25">
      <c r="A2254">
        <v>18702</v>
      </c>
      <c r="B2254" t="s">
        <v>962</v>
      </c>
    </row>
    <row r="2255" spans="1:2" x14ac:dyDescent="0.25">
      <c r="A2255">
        <v>18703</v>
      </c>
      <c r="B2255" t="s">
        <v>963</v>
      </c>
    </row>
    <row r="2256" spans="1:2" x14ac:dyDescent="0.25">
      <c r="A2256">
        <v>18704</v>
      </c>
      <c r="B2256" t="s">
        <v>964</v>
      </c>
    </row>
    <row r="2257" spans="1:2" x14ac:dyDescent="0.25">
      <c r="A2257">
        <v>18705</v>
      </c>
      <c r="B2257" t="s">
        <v>965</v>
      </c>
    </row>
    <row r="2258" spans="1:2" x14ac:dyDescent="0.25">
      <c r="A2258">
        <v>18706</v>
      </c>
      <c r="B2258" t="s">
        <v>966</v>
      </c>
    </row>
    <row r="2259" spans="1:2" x14ac:dyDescent="0.25">
      <c r="A2259">
        <v>18707</v>
      </c>
      <c r="B2259" t="s">
        <v>967</v>
      </c>
    </row>
    <row r="2260" spans="1:2" x14ac:dyDescent="0.25">
      <c r="A2260">
        <v>18708</v>
      </c>
      <c r="B2260" t="s">
        <v>968</v>
      </c>
    </row>
    <row r="2261" spans="1:2" x14ac:dyDescent="0.25">
      <c r="A2261">
        <v>18709</v>
      </c>
      <c r="B2261" t="s">
        <v>969</v>
      </c>
    </row>
    <row r="2262" spans="1:2" x14ac:dyDescent="0.25">
      <c r="A2262">
        <v>18710</v>
      </c>
      <c r="B2262" t="s">
        <v>970</v>
      </c>
    </row>
    <row r="2263" spans="1:2" x14ac:dyDescent="0.25">
      <c r="A2263">
        <v>18711</v>
      </c>
      <c r="B2263" t="s">
        <v>971</v>
      </c>
    </row>
    <row r="2264" spans="1:2" x14ac:dyDescent="0.25">
      <c r="A2264">
        <v>18712</v>
      </c>
      <c r="B2264" t="s">
        <v>972</v>
      </c>
    </row>
    <row r="2265" spans="1:2" x14ac:dyDescent="0.25">
      <c r="A2265">
        <v>18713</v>
      </c>
      <c r="B2265" t="s">
        <v>973</v>
      </c>
    </row>
    <row r="2266" spans="1:2" x14ac:dyDescent="0.25">
      <c r="A2266">
        <v>18714</v>
      </c>
      <c r="B2266" t="s">
        <v>974</v>
      </c>
    </row>
    <row r="2267" spans="1:2" x14ac:dyDescent="0.25">
      <c r="A2267">
        <v>18715</v>
      </c>
      <c r="B2267" t="s">
        <v>975</v>
      </c>
    </row>
    <row r="2268" spans="1:2" x14ac:dyDescent="0.25">
      <c r="A2268">
        <v>18716</v>
      </c>
      <c r="B2268" t="s">
        <v>976</v>
      </c>
    </row>
    <row r="2269" spans="1:2" x14ac:dyDescent="0.25">
      <c r="A2269">
        <v>18717</v>
      </c>
      <c r="B2269" t="s">
        <v>977</v>
      </c>
    </row>
    <row r="2270" spans="1:2" x14ac:dyDescent="0.25">
      <c r="A2270">
        <v>18718</v>
      </c>
      <c r="B2270" t="s">
        <v>203</v>
      </c>
    </row>
    <row r="2271" spans="1:2" x14ac:dyDescent="0.25">
      <c r="A2271">
        <v>18719</v>
      </c>
      <c r="B2271" t="s">
        <v>978</v>
      </c>
    </row>
    <row r="2272" spans="1:2" x14ac:dyDescent="0.25">
      <c r="A2272">
        <v>18720</v>
      </c>
      <c r="B2272" t="s">
        <v>979</v>
      </c>
    </row>
    <row r="2273" spans="1:2" x14ac:dyDescent="0.25">
      <c r="A2273">
        <v>18721</v>
      </c>
      <c r="B2273" t="s">
        <v>980</v>
      </c>
    </row>
    <row r="2274" spans="1:2" x14ac:dyDescent="0.25">
      <c r="A2274">
        <v>18722</v>
      </c>
      <c r="B2274" t="s">
        <v>981</v>
      </c>
    </row>
    <row r="2275" spans="1:2" x14ac:dyDescent="0.25">
      <c r="A2275">
        <v>18723</v>
      </c>
      <c r="B2275" t="s">
        <v>581</v>
      </c>
    </row>
    <row r="2276" spans="1:2" x14ac:dyDescent="0.25">
      <c r="A2276">
        <v>18724</v>
      </c>
      <c r="B2276" t="s">
        <v>201</v>
      </c>
    </row>
    <row r="2277" spans="1:2" x14ac:dyDescent="0.25">
      <c r="A2277">
        <v>18725</v>
      </c>
      <c r="B2277" t="s">
        <v>982</v>
      </c>
    </row>
    <row r="2278" spans="1:2" x14ac:dyDescent="0.25">
      <c r="A2278">
        <v>18726</v>
      </c>
      <c r="B2278" t="s">
        <v>983</v>
      </c>
    </row>
    <row r="2279" spans="1:2" x14ac:dyDescent="0.25">
      <c r="A2279">
        <v>18727</v>
      </c>
      <c r="B2279" t="s">
        <v>202</v>
      </c>
    </row>
    <row r="2280" spans="1:2" x14ac:dyDescent="0.25">
      <c r="A2280">
        <v>18728</v>
      </c>
      <c r="B2280" t="s">
        <v>984</v>
      </c>
    </row>
    <row r="2281" spans="1:2" x14ac:dyDescent="0.25">
      <c r="A2281">
        <v>18729</v>
      </c>
      <c r="B2281" t="s">
        <v>985</v>
      </c>
    </row>
    <row r="2282" spans="1:2" x14ac:dyDescent="0.25">
      <c r="A2282">
        <v>18750</v>
      </c>
      <c r="B2282" t="s">
        <v>986</v>
      </c>
    </row>
    <row r="2283" spans="1:2" x14ac:dyDescent="0.25">
      <c r="A2283">
        <v>18799</v>
      </c>
      <c r="B2283" t="s">
        <v>987</v>
      </c>
    </row>
    <row r="2284" spans="1:2" x14ac:dyDescent="0.25">
      <c r="A2284">
        <v>18800</v>
      </c>
      <c r="B2284" t="s">
        <v>988</v>
      </c>
    </row>
    <row r="2285" spans="1:2" x14ac:dyDescent="0.25">
      <c r="A2285">
        <v>18801</v>
      </c>
      <c r="B2285" t="s">
        <v>989</v>
      </c>
    </row>
    <row r="2286" spans="1:2" x14ac:dyDescent="0.25">
      <c r="A2286">
        <v>18805</v>
      </c>
      <c r="B2286" t="s">
        <v>990</v>
      </c>
    </row>
    <row r="2287" spans="1:2" x14ac:dyDescent="0.25">
      <c r="A2287">
        <v>18808</v>
      </c>
      <c r="B2287" t="s">
        <v>991</v>
      </c>
    </row>
    <row r="2288" spans="1:2" x14ac:dyDescent="0.25">
      <c r="A2288">
        <v>18812</v>
      </c>
      <c r="B2288" t="s">
        <v>992</v>
      </c>
    </row>
    <row r="2289" spans="1:2" x14ac:dyDescent="0.25">
      <c r="A2289">
        <v>18813</v>
      </c>
      <c r="B2289" t="s">
        <v>993</v>
      </c>
    </row>
    <row r="2290" spans="1:2" x14ac:dyDescent="0.25">
      <c r="A2290">
        <v>18816</v>
      </c>
      <c r="B2290" t="s">
        <v>994</v>
      </c>
    </row>
    <row r="2291" spans="1:2" x14ac:dyDescent="0.25">
      <c r="A2291">
        <v>18818</v>
      </c>
      <c r="B2291" t="s">
        <v>995</v>
      </c>
    </row>
    <row r="2292" spans="1:2" x14ac:dyDescent="0.25">
      <c r="A2292">
        <v>18819</v>
      </c>
      <c r="B2292" t="s">
        <v>996</v>
      </c>
    </row>
    <row r="2293" spans="1:2" x14ac:dyDescent="0.25">
      <c r="A2293">
        <v>18823</v>
      </c>
      <c r="B2293" t="s">
        <v>997</v>
      </c>
    </row>
    <row r="2294" spans="1:2" x14ac:dyDescent="0.25">
      <c r="A2294">
        <v>18824</v>
      </c>
      <c r="B2294" t="s">
        <v>998</v>
      </c>
    </row>
    <row r="2295" spans="1:2" x14ac:dyDescent="0.25">
      <c r="A2295">
        <v>18825</v>
      </c>
      <c r="B2295" t="s">
        <v>999</v>
      </c>
    </row>
    <row r="2296" spans="1:2" x14ac:dyDescent="0.25">
      <c r="A2296">
        <v>18826</v>
      </c>
      <c r="B2296" t="s">
        <v>1000</v>
      </c>
    </row>
    <row r="2297" spans="1:2" x14ac:dyDescent="0.25">
      <c r="A2297">
        <v>18832</v>
      </c>
      <c r="B2297" t="s">
        <v>1001</v>
      </c>
    </row>
    <row r="2298" spans="1:2" x14ac:dyDescent="0.25">
      <c r="A2298">
        <v>18836</v>
      </c>
      <c r="B2298" t="s">
        <v>1002</v>
      </c>
    </row>
    <row r="2299" spans="1:2" x14ac:dyDescent="0.25">
      <c r="A2299">
        <v>18841</v>
      </c>
      <c r="B2299" t="s">
        <v>1003</v>
      </c>
    </row>
    <row r="2300" spans="1:2" x14ac:dyDescent="0.25">
      <c r="A2300">
        <v>18843</v>
      </c>
      <c r="B2300" t="s">
        <v>1004</v>
      </c>
    </row>
    <row r="2301" spans="1:2" x14ac:dyDescent="0.25">
      <c r="A2301">
        <v>18845</v>
      </c>
      <c r="B2301" t="s">
        <v>1005</v>
      </c>
    </row>
    <row r="2302" spans="1:2" x14ac:dyDescent="0.25">
      <c r="A2302">
        <v>18848</v>
      </c>
      <c r="B2302" t="s">
        <v>1006</v>
      </c>
    </row>
    <row r="2303" spans="1:2" x14ac:dyDescent="0.25">
      <c r="A2303">
        <v>18849</v>
      </c>
      <c r="B2303" t="s">
        <v>1007</v>
      </c>
    </row>
    <row r="2304" spans="1:2" x14ac:dyDescent="0.25">
      <c r="A2304">
        <v>18853</v>
      </c>
      <c r="B2304" t="s">
        <v>1008</v>
      </c>
    </row>
    <row r="2305" spans="1:2" x14ac:dyDescent="0.25">
      <c r="A2305">
        <v>18854</v>
      </c>
      <c r="B2305" t="s">
        <v>1009</v>
      </c>
    </row>
    <row r="2306" spans="1:2" x14ac:dyDescent="0.25">
      <c r="A2306">
        <v>18857</v>
      </c>
      <c r="B2306" t="s">
        <v>1010</v>
      </c>
    </row>
    <row r="2307" spans="1:2" x14ac:dyDescent="0.25">
      <c r="A2307">
        <v>18862</v>
      </c>
      <c r="B2307" t="s">
        <v>1011</v>
      </c>
    </row>
    <row r="2308" spans="1:2" x14ac:dyDescent="0.25">
      <c r="A2308">
        <v>18864</v>
      </c>
      <c r="B2308" t="s">
        <v>1012</v>
      </c>
    </row>
    <row r="2309" spans="1:2" x14ac:dyDescent="0.25">
      <c r="A2309">
        <v>18869</v>
      </c>
      <c r="B2309" t="s">
        <v>1013</v>
      </c>
    </row>
    <row r="2310" spans="1:2" x14ac:dyDescent="0.25">
      <c r="A2310">
        <v>18875</v>
      </c>
      <c r="B2310" t="s">
        <v>1014</v>
      </c>
    </row>
    <row r="2311" spans="1:2" x14ac:dyDescent="0.25">
      <c r="A2311">
        <v>18878</v>
      </c>
      <c r="B2311" t="s">
        <v>1015</v>
      </c>
    </row>
    <row r="2312" spans="1:2" x14ac:dyDescent="0.25">
      <c r="A2312">
        <v>18879</v>
      </c>
      <c r="B2312" t="s">
        <v>1016</v>
      </c>
    </row>
    <row r="2313" spans="1:2" x14ac:dyDescent="0.25">
      <c r="A2313">
        <v>18881</v>
      </c>
      <c r="B2313" t="s">
        <v>1017</v>
      </c>
    </row>
    <row r="2314" spans="1:2" x14ac:dyDescent="0.25">
      <c r="A2314">
        <v>18882</v>
      </c>
      <c r="B2314" t="s">
        <v>1018</v>
      </c>
    </row>
    <row r="2315" spans="1:2" x14ac:dyDescent="0.25">
      <c r="A2315">
        <v>18883</v>
      </c>
      <c r="B2315" t="s">
        <v>1019</v>
      </c>
    </row>
    <row r="2316" spans="1:2" x14ac:dyDescent="0.25">
      <c r="A2316">
        <v>18889</v>
      </c>
      <c r="B2316" t="s">
        <v>1020</v>
      </c>
    </row>
    <row r="2317" spans="1:2" x14ac:dyDescent="0.25">
      <c r="A2317">
        <v>18897</v>
      </c>
      <c r="B2317" t="s">
        <v>1021</v>
      </c>
    </row>
    <row r="2318" spans="1:2" x14ac:dyDescent="0.25">
      <c r="A2318">
        <v>18902</v>
      </c>
      <c r="B2318" t="s">
        <v>1022</v>
      </c>
    </row>
    <row r="2319" spans="1:2" x14ac:dyDescent="0.25">
      <c r="A2319">
        <v>18906</v>
      </c>
      <c r="B2319" t="s">
        <v>1023</v>
      </c>
    </row>
    <row r="2320" spans="1:2" x14ac:dyDescent="0.25">
      <c r="A2320">
        <v>18910</v>
      </c>
      <c r="B2320" t="s">
        <v>1024</v>
      </c>
    </row>
    <row r="2321" spans="1:2" x14ac:dyDescent="0.25">
      <c r="A2321">
        <v>18911</v>
      </c>
      <c r="B2321" t="s">
        <v>1025</v>
      </c>
    </row>
    <row r="2322" spans="1:2" x14ac:dyDescent="0.25">
      <c r="A2322">
        <v>18918</v>
      </c>
      <c r="B2322" t="s">
        <v>1574</v>
      </c>
    </row>
    <row r="2323" spans="1:2" x14ac:dyDescent="0.25">
      <c r="A2323">
        <v>18919</v>
      </c>
      <c r="B2323" t="s">
        <v>1026</v>
      </c>
    </row>
    <row r="2324" spans="1:2" x14ac:dyDescent="0.25">
      <c r="A2324">
        <v>18927</v>
      </c>
      <c r="B2324" t="s">
        <v>1027</v>
      </c>
    </row>
    <row r="2325" spans="1:2" x14ac:dyDescent="0.25">
      <c r="A2325">
        <v>18928</v>
      </c>
      <c r="B2325" t="s">
        <v>1028</v>
      </c>
    </row>
    <row r="2326" spans="1:2" x14ac:dyDescent="0.25">
      <c r="A2326">
        <v>18929</v>
      </c>
      <c r="B2326" t="s">
        <v>1029</v>
      </c>
    </row>
    <row r="2327" spans="1:2" x14ac:dyDescent="0.25">
      <c r="A2327">
        <v>18930</v>
      </c>
      <c r="B2327" t="s">
        <v>1030</v>
      </c>
    </row>
    <row r="2328" spans="1:2" x14ac:dyDescent="0.25">
      <c r="A2328">
        <v>18931</v>
      </c>
      <c r="B2328" t="s">
        <v>1031</v>
      </c>
    </row>
    <row r="2329" spans="1:2" x14ac:dyDescent="0.25">
      <c r="A2329">
        <v>18938</v>
      </c>
      <c r="B2329" t="s">
        <v>1032</v>
      </c>
    </row>
    <row r="2330" spans="1:2" x14ac:dyDescent="0.25">
      <c r="A2330">
        <v>18941</v>
      </c>
      <c r="B2330" t="s">
        <v>1033</v>
      </c>
    </row>
    <row r="2331" spans="1:2" x14ac:dyDescent="0.25">
      <c r="A2331">
        <v>18946</v>
      </c>
      <c r="B2331" t="s">
        <v>1034</v>
      </c>
    </row>
    <row r="2332" spans="1:2" x14ac:dyDescent="0.25">
      <c r="A2332">
        <v>18947</v>
      </c>
      <c r="B2332" t="s">
        <v>1035</v>
      </c>
    </row>
    <row r="2333" spans="1:2" x14ac:dyDescent="0.25">
      <c r="A2333">
        <v>18948</v>
      </c>
      <c r="B2333" t="s">
        <v>1036</v>
      </c>
    </row>
    <row r="2334" spans="1:2" x14ac:dyDescent="0.25">
      <c r="A2334">
        <v>18949</v>
      </c>
      <c r="B2334" t="s">
        <v>1037</v>
      </c>
    </row>
    <row r="2335" spans="1:2" x14ac:dyDescent="0.25">
      <c r="A2335">
        <v>18950</v>
      </c>
      <c r="B2335" t="s">
        <v>1038</v>
      </c>
    </row>
    <row r="2336" spans="1:2" x14ac:dyDescent="0.25">
      <c r="A2336">
        <v>18952</v>
      </c>
      <c r="B2336" t="s">
        <v>2016</v>
      </c>
    </row>
    <row r="2337" spans="1:2" x14ac:dyDescent="0.25">
      <c r="A2337">
        <v>18953</v>
      </c>
      <c r="B2337" t="s">
        <v>1039</v>
      </c>
    </row>
    <row r="2338" spans="1:2" x14ac:dyDescent="0.25">
      <c r="A2338">
        <v>18954</v>
      </c>
      <c r="B2338" t="s">
        <v>1040</v>
      </c>
    </row>
    <row r="2339" spans="1:2" x14ac:dyDescent="0.25">
      <c r="A2339">
        <v>18955</v>
      </c>
      <c r="B2339" t="s">
        <v>1041</v>
      </c>
    </row>
    <row r="2340" spans="1:2" x14ac:dyDescent="0.25">
      <c r="A2340">
        <v>18956</v>
      </c>
      <c r="B2340" t="s">
        <v>1042</v>
      </c>
    </row>
    <row r="2341" spans="1:2" x14ac:dyDescent="0.25">
      <c r="A2341">
        <v>18957</v>
      </c>
      <c r="B2341" t="s">
        <v>1043</v>
      </c>
    </row>
    <row r="2342" spans="1:2" x14ac:dyDescent="0.25">
      <c r="A2342">
        <v>18960</v>
      </c>
      <c r="B2342" t="s">
        <v>1044</v>
      </c>
    </row>
    <row r="2343" spans="1:2" x14ac:dyDescent="0.25">
      <c r="A2343">
        <v>18962</v>
      </c>
      <c r="B2343" t="s">
        <v>1045</v>
      </c>
    </row>
    <row r="2344" spans="1:2" x14ac:dyDescent="0.25">
      <c r="A2344">
        <v>18963</v>
      </c>
      <c r="B2344" t="s">
        <v>1046</v>
      </c>
    </row>
    <row r="2345" spans="1:2" x14ac:dyDescent="0.25">
      <c r="A2345">
        <v>18964</v>
      </c>
      <c r="B2345" t="s">
        <v>1047</v>
      </c>
    </row>
    <row r="2346" spans="1:2" x14ac:dyDescent="0.25">
      <c r="A2346">
        <v>18965</v>
      </c>
      <c r="B2346" t="s">
        <v>1584</v>
      </c>
    </row>
    <row r="2347" spans="1:2" x14ac:dyDescent="0.25">
      <c r="A2347">
        <v>18966</v>
      </c>
      <c r="B2347" t="s">
        <v>1585</v>
      </c>
    </row>
    <row r="2348" spans="1:2" x14ac:dyDescent="0.25">
      <c r="A2348">
        <v>18967</v>
      </c>
      <c r="B2348" t="s">
        <v>1586</v>
      </c>
    </row>
    <row r="2349" spans="1:2" x14ac:dyDescent="0.25">
      <c r="A2349">
        <v>18971</v>
      </c>
      <c r="B2349" t="s">
        <v>1048</v>
      </c>
    </row>
    <row r="2350" spans="1:2" x14ac:dyDescent="0.25">
      <c r="A2350">
        <v>18973</v>
      </c>
      <c r="B2350" t="s">
        <v>1049</v>
      </c>
    </row>
    <row r="2351" spans="1:2" x14ac:dyDescent="0.25">
      <c r="A2351">
        <v>18975</v>
      </c>
      <c r="B2351" t="s">
        <v>1050</v>
      </c>
    </row>
    <row r="2352" spans="1:2" x14ac:dyDescent="0.25">
      <c r="A2352">
        <v>18976</v>
      </c>
      <c r="B2352" t="s">
        <v>1051</v>
      </c>
    </row>
    <row r="2353" spans="1:2" x14ac:dyDescent="0.25">
      <c r="A2353">
        <v>18978</v>
      </c>
      <c r="B2353" t="s">
        <v>1052</v>
      </c>
    </row>
    <row r="2354" spans="1:2" x14ac:dyDescent="0.25">
      <c r="A2354">
        <v>18980</v>
      </c>
      <c r="B2354" t="s">
        <v>1053</v>
      </c>
    </row>
    <row r="2355" spans="1:2" x14ac:dyDescent="0.25">
      <c r="A2355">
        <v>18981</v>
      </c>
      <c r="B2355" t="s">
        <v>1054</v>
      </c>
    </row>
    <row r="2356" spans="1:2" x14ac:dyDescent="0.25">
      <c r="A2356">
        <v>18993</v>
      </c>
      <c r="B2356" t="s">
        <v>1368</v>
      </c>
    </row>
    <row r="2357" spans="1:2" x14ac:dyDescent="0.25">
      <c r="A2357">
        <v>18994</v>
      </c>
      <c r="B2357" t="s">
        <v>1055</v>
      </c>
    </row>
    <row r="2358" spans="1:2" x14ac:dyDescent="0.25">
      <c r="A2358">
        <v>18995</v>
      </c>
      <c r="B2358" t="s">
        <v>1056</v>
      </c>
    </row>
    <row r="2359" spans="1:2" x14ac:dyDescent="0.25">
      <c r="A2359">
        <v>18996</v>
      </c>
      <c r="B2359" t="s">
        <v>1057</v>
      </c>
    </row>
    <row r="2360" spans="1:2" x14ac:dyDescent="0.25">
      <c r="A2360">
        <v>18997</v>
      </c>
      <c r="B2360" t="s">
        <v>1058</v>
      </c>
    </row>
    <row r="2361" spans="1:2" x14ac:dyDescent="0.25">
      <c r="A2361">
        <v>18998</v>
      </c>
      <c r="B2361" t="s">
        <v>1059</v>
      </c>
    </row>
    <row r="2362" spans="1:2" x14ac:dyDescent="0.25">
      <c r="A2362">
        <v>18999</v>
      </c>
      <c r="B2362" t="s">
        <v>2116</v>
      </c>
    </row>
    <row r="2363" spans="1:2" x14ac:dyDescent="0.25">
      <c r="A2363">
        <v>19175</v>
      </c>
      <c r="B2363" t="s">
        <v>1298</v>
      </c>
    </row>
    <row r="2364" spans="1:2" x14ac:dyDescent="0.25">
      <c r="A2364" s="14">
        <v>19604</v>
      </c>
      <c r="B2364" t="s">
        <v>1274</v>
      </c>
    </row>
    <row r="2365" spans="1:2" x14ac:dyDescent="0.25">
      <c r="A2365" s="14">
        <v>19606</v>
      </c>
      <c r="B2365" t="s">
        <v>1973</v>
      </c>
    </row>
    <row r="2366" spans="1:2" x14ac:dyDescent="0.25">
      <c r="A2366" s="14">
        <v>19607</v>
      </c>
      <c r="B2366" t="s">
        <v>1275</v>
      </c>
    </row>
    <row r="2367" spans="1:2" x14ac:dyDescent="0.25">
      <c r="A2367" s="14">
        <v>19900</v>
      </c>
      <c r="B2367" t="s">
        <v>1369</v>
      </c>
    </row>
    <row r="2368" spans="1:2" x14ac:dyDescent="0.25">
      <c r="A2368" s="14">
        <v>19915</v>
      </c>
      <c r="B2368" t="s">
        <v>1276</v>
      </c>
    </row>
  </sheetData>
  <sheetProtection algorithmName="SHA-512" hashValue="ejTBFmfDXS/toHBwGB0QGGOS//Hr7Dr5of4TLWGEmtpIoygcwoXcbviPx+GMGP3L7vsdbdqy66FdosUnmPD1gA==" saltValue="VcxMWziFtMjEpbdIHCSuC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8 D A A B Q S w M E F A A C A A g A R 1 h 3 X H M U u e O m A A A A 9 w A A A B I A H A B D b 2 5 m a W c v U G F j a 2 F n Z S 5 4 b W w g o h g A K K A U A A A A A A A A A A A A A A A A A A A A A A A A A A A A h Y 8 x D o I w G I W v Q r r T l p I Y J T 9 l 0 E 1 J T E y M a 1 M q N E I x t F j u 5 u C R v I I Y R d 0 c 3 / e + 4 b 3 7 9 Q b Z 0 N T B R X V W t y Z F E a Y o U E a 2 h T Z l i n p 3 D O c o 4 7 A V 8 i R K F Y y y s c l g i x R V z p 0 T Q r z 3 2 M e 4 7 U r C K I 3 I I d / s Z K U a g T 6 y / i + H 2 l g n j F S I w / 4 1 h j O 8 m O G Y R S z G F M h E I d f m a 7 B x 8 L P 9 g b D s a 9 d 3 i h c i X K 2 B T B H I + w R / A F B L A w Q U A A I A C A B H W H d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1 h 3 X A H J q n e X A A A A 0 g A A A B M A H A B G b 3 J t d W x h c y 9 T Z W N 0 a W 9 u M S 5 t I K I Y A C i g F A A A A A A A A A A A A A A A A A A A A A A A A A A A A C t O T S 7 J z M 9 T C I b Q h t a 8 X L x c x R m J R a k p C s p K b t 4 B C i 6 p O W n 5 R b m H l + b E l 2 T m x G c U K C n Y K u S k l v B y K Q C B d 2 Z O S i p Q I L g w R 8 8 l s S Q x K b E 4 V U M p L b O s V L e 4 M M f A w M B I S U d B K S D U J 9 h I S V M H o g d o a j z C V K B m s C H V 0 c H J G a m 5 i b Y g W 5 V 0 P E t S c 2 2 V M C 2 P r Y 0 G 2 R P L y 5 W Z h 8 0 4 a w B Q S w E C L Q A U A A I A C A B H W H d c c x S 5 4 6 Y A A A D 3 A A A A E g A A A A A A A A A A A A A A A A A A A A A A Q 2 9 u Z m l n L 1 B h Y 2 t h Z 2 U u e G 1 s U E s B A i 0 A F A A C A A g A R 1 h 3 X A / K 6 a u k A A A A 6 Q A A A B M A A A A A A A A A A A A A A A A A 8 g A A A F t D b 2 5 0 Z W 5 0 X 1 R 5 c G V z X S 5 4 b W x Q S w E C L Q A U A A I A C A B H W H d c A c m q d 5 c A A A D S A A A A E w A A A A A A A A A A A A A A A A D j A Q A A R m 9 y b X V s Y X M v U 2 V j d G l v b j E u b V B L B Q Y A A A A A A w A D A M I A A A D H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s F Q A A A A A A A A o V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t Q J T I w R G V s Z m 9 y b S V D M y V B N W x f d G l s X 2 h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B c m s x I i A v P j x F b n R y e S B U e X B l P S J S Z W N v d m V y e V R h c m d l d E N v b H V t b i I g V m F s d W U 9 I m w x I i A v P j x F b n R y e S B U e X B l P S J S Z W N v d m V y e V R h c m d l d F J v d y I g V m F s d W U 9 I m w x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S 0 y N 1 Q x M D o w N T o z N C 4 x M z I 5 O T U y W i I g L z 4 8 R W 5 0 c n k g V H l w Z T 0 i R m l s b E N v b H V t b l R 5 c G V z I i B W Y W x 1 Z T 0 i c 0 F n W U d B Z 1 l H Q m d Z R 0 F n W U d C U V l D I i A v P j x F b n R y e S B U e X B l P S J R d W V y e U l E I i B W Y W x 1 Z T 0 i c z M 5 Z W U 1 M D R k L W V i M j g t N G M w Z C 1 h M z g 0 L T Q y Y W M w N j M 0 M T Y 3 M S I g L z 4 8 R W 5 0 c n k g V H l w Z T 0 i R m l s b E V y c m 9 y Q 2 9 1 b n Q i I F Z h b H V l P S J s M C I g L z 4 8 R W 5 0 c n k g V H l w Z T 0 i R m l s b E N v b H V t b k 5 h b W V z I i B W Y W x 1 Z T 0 i c 1 s m c X V v d D t G b 3 J t w 6 V s J n F 1 b 3 Q 7 L C Z x d W 9 0 O 0 Z v c m 3 D p W x 0 e H Q m c X V v d D s s J n F 1 b 3 Q 7 T W l u a V R 4 J n F 1 b 3 Q 7 L C Z x d W 9 0 O 0 h H U l B f Q 2 9 k Z S Z x d W 9 0 O y w m c X V v d D t I R 1 J Q X 0 5 h b W U m c X V v d D s s J n F 1 b 3 Q 7 T U d S U F 9 j b 2 R l J n F 1 b 3 Q 7 L C Z x d W 9 0 O 0 1 H U l B f T m F t Z S Z x d W 9 0 O y w m c X V v d D t V R 1 J Q X 2 N v Z G U m c X V v d D s s J n F 1 b 3 Q 7 V U d S U F 9 O Y W 1 l J n F 1 b 3 Q 7 L C Z x d W 9 0 O 0 R l b G Z v c m 3 D p W w m c X V v d D s s J n F 1 b 3 Q 7 R G V s Z m 9 y b c O l b F 9 O Y X Z u J n F 1 b 3 Q 7 L C Z x d W 9 0 O 0 R l b G Z v c m 3 D p W x f T m F 2 b l 9 L b 3 J 0 J n F 1 b 3 Q 7 L C Z x d W 9 0 O 0 h v d m V k S W 5 z d G l 0 d X R p b 2 4 m c X V v d D s s J n F 1 b 3 Q 7 a G 9 2 Z W R p b n N 0 a X R 1 d G l v b l R 4 J n F 1 b 3 Q 7 L C Z x d W 9 0 O 0 F r d G l 2 J n F 1 b 3 Q 7 X S I g L z 4 8 R W 5 0 c n k g V H l w Z T 0 i R m l s b E V y c m 9 y Q 2 9 k Z S I g V m F s d W U 9 I n N V b m t u b 3 d u I i A v P j x F b n R y e S B U e X B l P S J G a W x s Q 2 9 1 b n Q i I F Z h b H V l P S J s N D A 3 M S I g L z 4 8 R W 5 0 c n k g V H l w Z T 0 i Q n V m Z m V y T m V 4 d F J l Z n J l c 2 g i I F Z h b H V l P S J s M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Z m l 2 d S 1 z c W w w M D A y O 1 B V T F M y L 0 Z L U C 9 G S 1 A u R G V s Z m 9 y b c O l b F 9 0 a W x f a H A u e 0 Z v c m 3 D p W w s M H 0 m c X V v d D s s J n F 1 b 3 Q 7 U 2 V y d m V y L k R h d G F i Y X N l X F w v M i 9 T U U w v Z m l 2 d S 1 z c W w w M D A y O 1 B V T F M y L 0 Z L U C 9 G S 1 A u R G V s Z m 9 y b c O l b F 9 0 a W x f a H A u e 0 Z v c m 3 D p W x 0 e H Q s M X 0 m c X V v d D s s J n F 1 b 3 Q 7 U 2 V y d m V y L k R h d G F i Y X N l X F w v M i 9 T U U w v Z m l 2 d S 1 z c W w w M D A y O 1 B V T F M y L 0 Z L U C 9 G S 1 A u R G V s Z m 9 y b c O l b F 9 0 a W x f a H A u e 0 1 p b m l U e C w y f S Z x d W 9 0 O y w m c X V v d D t T Z X J 2 Z X I u R G F 0 Y W J h c 2 V c X C 8 y L 1 N R T C 9 m a X Z 1 L X N x b D A w M D I 7 U F V M U z I v R k t Q L 0 Z L U C 5 E Z W x m b 3 J t w 6 V s X 3 R p b F 9 o c C 5 7 S E d S U F 9 D b 2 R l L D N 9 J n F 1 b 3 Q 7 L C Z x d W 9 0 O 1 N l c n Z l c i 5 E Y X R h Y m F z Z V x c L z I v U 1 F M L 2 Z p d n U t c 3 F s M D A w M j t Q V U x T M i 9 G S 1 A v R k t Q L k R l b G Z v c m 3 D p W x f d G l s X 2 h w L n t I R 1 J Q X 0 5 h b W U s N H 0 m c X V v d D s s J n F 1 b 3 Q 7 U 2 V y d m V y L k R h d G F i Y X N l X F w v M i 9 T U U w v Z m l 2 d S 1 z c W w w M D A y O 1 B V T F M y L 0 Z L U C 9 G S 1 A u R G V s Z m 9 y b c O l b F 9 0 a W x f a H A u e 0 1 H U l B f Y 2 9 k Z S w 1 f S Z x d W 9 0 O y w m c X V v d D t T Z X J 2 Z X I u R G F 0 Y W J h c 2 V c X C 8 y L 1 N R T C 9 m a X Z 1 L X N x b D A w M D I 7 U F V M U z I v R k t Q L 0 Z L U C 5 E Z W x m b 3 J t w 6 V s X 3 R p b F 9 o c C 5 7 T U d S U F 9 O Y W 1 l L D Z 9 J n F 1 b 3 Q 7 L C Z x d W 9 0 O 1 N l c n Z l c i 5 E Y X R h Y m F z Z V x c L z I v U 1 F M L 2 Z p d n U t c 3 F s M D A w M j t Q V U x T M i 9 G S 1 A v R k t Q L k R l b G Z v c m 3 D p W x f d G l s X 2 h w L n t V R 1 J Q X 2 N v Z G U s N 3 0 m c X V v d D s s J n F 1 b 3 Q 7 U 2 V y d m V y L k R h d G F i Y X N l X F w v M i 9 T U U w v Z m l 2 d S 1 z c W w w M D A y O 1 B V T F M y L 0 Z L U C 9 G S 1 A u R G V s Z m 9 y b c O l b F 9 0 a W x f a H A u e 1 V H U l B f T m F t Z S w 4 f S Z x d W 9 0 O y w m c X V v d D t T Z X J 2 Z X I u R G F 0 Y W J h c 2 V c X C 8 y L 1 N R T C 9 m a X Z 1 L X N x b D A w M D I 7 U F V M U z I v R k t Q L 0 Z L U C 5 E Z W x m b 3 J t w 6 V s X 3 R p b F 9 o c C 5 7 R G V s Z m 9 y b c O l b C w 5 f S Z x d W 9 0 O y w m c X V v d D t T Z X J 2 Z X I u R G F 0 Y W J h c 2 V c X C 8 y L 1 N R T C 9 m a X Z 1 L X N x b D A w M D I 7 U F V M U z I v R k t Q L 0 Z L U C 5 E Z W x m b 3 J t w 6 V s X 3 R p b F 9 o c C 5 7 R G V s Z m 9 y b c O l b F 9 O Y X Z u L D E w f S Z x d W 9 0 O y w m c X V v d D t T Z X J 2 Z X I u R G F 0 Y W J h c 2 V c X C 8 y L 1 N R T C 9 m a X Z 1 L X N x b D A w M D I 7 U F V M U z I v R k t Q L 0 Z L U C 5 E Z W x m b 3 J t w 6 V s X 3 R p b F 9 o c C 5 7 R G V s Z m 9 y b c O l b F 9 O Y X Z u X 0 t v c n Q s M T F 9 J n F 1 b 3 Q 7 L C Z x d W 9 0 O 1 N l c n Z l c i 5 E Y X R h Y m F z Z V x c L z I v U 1 F M L 2 Z p d n U t c 3 F s M D A w M j t Q V U x T M i 9 G S 1 A v R k t Q L k R l b G Z v c m 3 D p W x f d G l s X 2 h w L n t I b 3 Z l Z E l u c 3 R p d H V 0 a W 9 u L D E y f S Z x d W 9 0 O y w m c X V v d D t T Z X J 2 Z X I u R G F 0 Y W J h c 2 V c X C 8 y L 1 N R T C 9 m a X Z 1 L X N x b D A w M D I 7 U F V M U z I v R k t Q L 0 Z L U C 5 E Z W x m b 3 J t w 6 V s X 3 R p b F 9 o c C 5 7 a G 9 2 Z W R p b n N 0 a X R 1 d G l v b l R 4 L D E z f S Z x d W 9 0 O y w m c X V v d D t T Z X J 2 Z X I u R G F 0 Y W J h c 2 V c X C 8 y L 1 N R T C 9 m a X Z 1 L X N x b D A w M D I 7 U F V M U z I v R k t Q L 0 Z L U C 5 E Z W x m b 3 J t w 6 V s X 3 R p b F 9 o c C 5 7 Q W t 0 a X Y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X J 2 Z X I u R G F 0 Y W J h c 2 V c X C 8 y L 1 N R T C 9 m a X Z 1 L X N x b D A w M D I 7 U F V M U z I v R k t Q L 0 Z L U C 5 E Z W x m b 3 J t w 6 V s X 3 R p b F 9 o c C 5 7 R m 9 y b c O l b C w w f S Z x d W 9 0 O y w m c X V v d D t T Z X J 2 Z X I u R G F 0 Y W J h c 2 V c X C 8 y L 1 N R T C 9 m a X Z 1 L X N x b D A w M D I 7 U F V M U z I v R k t Q L 0 Z L U C 5 E Z W x m b 3 J t w 6 V s X 3 R p b F 9 o c C 5 7 R m 9 y b c O l b H R 4 d C w x f S Z x d W 9 0 O y w m c X V v d D t T Z X J 2 Z X I u R G F 0 Y W J h c 2 V c X C 8 y L 1 N R T C 9 m a X Z 1 L X N x b D A w M D I 7 U F V M U z I v R k t Q L 0 Z L U C 5 E Z W x m b 3 J t w 6 V s X 3 R p b F 9 o c C 5 7 T W l u a V R 4 L D J 9 J n F 1 b 3 Q 7 L C Z x d W 9 0 O 1 N l c n Z l c i 5 E Y X R h Y m F z Z V x c L z I v U 1 F M L 2 Z p d n U t c 3 F s M D A w M j t Q V U x T M i 9 G S 1 A v R k t Q L k R l b G Z v c m 3 D p W x f d G l s X 2 h w L n t I R 1 J Q X 0 N v Z G U s M 3 0 m c X V v d D s s J n F 1 b 3 Q 7 U 2 V y d m V y L k R h d G F i Y X N l X F w v M i 9 T U U w v Z m l 2 d S 1 z c W w w M D A y O 1 B V T F M y L 0 Z L U C 9 G S 1 A u R G V s Z m 9 y b c O l b F 9 0 a W x f a H A u e 0 h H U l B f T m F t Z S w 0 f S Z x d W 9 0 O y w m c X V v d D t T Z X J 2 Z X I u R G F 0 Y W J h c 2 V c X C 8 y L 1 N R T C 9 m a X Z 1 L X N x b D A w M D I 7 U F V M U z I v R k t Q L 0 Z L U C 5 E Z W x m b 3 J t w 6 V s X 3 R p b F 9 o c C 5 7 T U d S U F 9 j b 2 R l L D V 9 J n F 1 b 3 Q 7 L C Z x d W 9 0 O 1 N l c n Z l c i 5 E Y X R h Y m F z Z V x c L z I v U 1 F M L 2 Z p d n U t c 3 F s M D A w M j t Q V U x T M i 9 G S 1 A v R k t Q L k R l b G Z v c m 3 D p W x f d G l s X 2 h w L n t N R 1 J Q X 0 5 h b W U s N n 0 m c X V v d D s s J n F 1 b 3 Q 7 U 2 V y d m V y L k R h d G F i Y X N l X F w v M i 9 T U U w v Z m l 2 d S 1 z c W w w M D A y O 1 B V T F M y L 0 Z L U C 9 G S 1 A u R G V s Z m 9 y b c O l b F 9 0 a W x f a H A u e 1 V H U l B f Y 2 9 k Z S w 3 f S Z x d W 9 0 O y w m c X V v d D t T Z X J 2 Z X I u R G F 0 Y W J h c 2 V c X C 8 y L 1 N R T C 9 m a X Z 1 L X N x b D A w M D I 7 U F V M U z I v R k t Q L 0 Z L U C 5 E Z W x m b 3 J t w 6 V s X 3 R p b F 9 o c C 5 7 V U d S U F 9 O Y W 1 l L D h 9 J n F 1 b 3 Q 7 L C Z x d W 9 0 O 1 N l c n Z l c i 5 E Y X R h Y m F z Z V x c L z I v U 1 F M L 2 Z p d n U t c 3 F s M D A w M j t Q V U x T M i 9 G S 1 A v R k t Q L k R l b G Z v c m 3 D p W x f d G l s X 2 h w L n t E Z W x m b 3 J t w 6 V s L D l 9 J n F 1 b 3 Q 7 L C Z x d W 9 0 O 1 N l c n Z l c i 5 E Y X R h Y m F z Z V x c L z I v U 1 F M L 2 Z p d n U t c 3 F s M D A w M j t Q V U x T M i 9 G S 1 A v R k t Q L k R l b G Z v c m 3 D p W x f d G l s X 2 h w L n t E Z W x m b 3 J t w 6 V s X 0 5 h d m 4 s M T B 9 J n F 1 b 3 Q 7 L C Z x d W 9 0 O 1 N l c n Z l c i 5 E Y X R h Y m F z Z V x c L z I v U 1 F M L 2 Z p d n U t c 3 F s M D A w M j t Q V U x T M i 9 G S 1 A v R k t Q L k R l b G Z v c m 3 D p W x f d G l s X 2 h w L n t E Z W x m b 3 J t w 6 V s X 0 5 h d m 5 f S 2 9 y d C w x M X 0 m c X V v d D s s J n F 1 b 3 Q 7 U 2 V y d m V y L k R h d G F i Y X N l X F w v M i 9 T U U w v Z m l 2 d S 1 z c W w w M D A y O 1 B V T F M y L 0 Z L U C 9 G S 1 A u R G V s Z m 9 y b c O l b F 9 0 a W x f a H A u e 0 h v d m V k S W 5 z d G l 0 d X R p b 2 4 s M T J 9 J n F 1 b 3 Q 7 L C Z x d W 9 0 O 1 N l c n Z l c i 5 E Y X R h Y m F z Z V x c L z I v U 1 F M L 2 Z p d n U t c 3 F s M D A w M j t Q V U x T M i 9 G S 1 A v R k t Q L k R l b G Z v c m 3 D p W x f d G l s X 2 h w L n t o b 3 Z l Z G l u c 3 R p d H V 0 a W 9 u V H g s M T N 9 J n F 1 b 3 Q 7 L C Z x d W 9 0 O 1 N l c n Z l c i 5 E Y X R h Y m F z Z V x c L z I v U 1 F M L 2 Z p d n U t c 3 F s M D A w M j t Q V U x T M i 9 G S 1 A v R k t Q L k R l b G Z v c m 3 D p W x f d G l s X 2 h w L n t B a 3 R p d i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L U C U y M E R l b G Z v c m 0 l Q z M l Q T V s X 3 R p b F 9 o c C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L U C U y M E R l b G Z v c m 0 l Q z M l Q T V s X 3 R p b F 9 o c C 9 G S 1 B f R G V s Z m 9 y b S V D M y V B N W w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/ G N m s b u E z k i e z X k f s v Y 9 6 Q A A A A A C A A A A A A A Q Z g A A A A E A A C A A A A B 5 T h N S h 5 h s t q Q a 8 z u 2 p 9 M U I k P p r J x o C v H F m 0 4 c R k b f o A A A A A A O g A A A A A I A A C A A A A A Z u 6 W b 1 1 J V 6 1 E y i 4 O 7 k O K o k 4 R S c N 6 K + Q c P K X v v W 7 R t m V A A A A C 2 Y p M P Z U U i A v k o i j 1 b i n k Q C d N N u L p + R f L E 0 a W s u T b d h z T g / y w d j P 0 N b b s w g v a V l L j x c L y w E 9 R I L H W l L g J t d k Z I + v 5 9 C a q t z X 3 g L r L 3 o V C C p k A A A A C t G w 7 p C t 0 r i t q v 3 w h r K 7 / p q g 0 G a p C I v 6 M 6 X v 0 W 8 B r g 0 4 C O Z O V w 6 E W q Z n w f z g F 4 P F h q g f Y 3 6 B U y H D h Y E X V S v G 6 7 < / D a t a M a s h u p > 
</file>

<file path=customXml/itemProps1.xml><?xml version="1.0" encoding="utf-8"?>
<ds:datastoreItem xmlns:ds="http://schemas.openxmlformats.org/officeDocument/2006/customXml" ds:itemID="{5029760A-85D4-415F-AEA5-E55E8DF490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Navngivne områder</vt:lpstr>
      </vt:variant>
      <vt:variant>
        <vt:i4>3</vt:i4>
      </vt:variant>
    </vt:vector>
  </HeadingPairs>
  <TitlesOfParts>
    <vt:vector size="11" baseType="lpstr">
      <vt:lpstr>Info</vt:lpstr>
      <vt:lpstr>Vejledning</vt:lpstr>
      <vt:lpstr>Samlet afstemning</vt:lpstr>
      <vt:lpstr>Indberetning delformål</vt:lpstr>
      <vt:lpstr>Omposteringer</vt:lpstr>
      <vt:lpstr>Justeringer</vt:lpstr>
      <vt:lpstr>Stamdata</vt:lpstr>
      <vt:lpstr>Delformål</vt:lpstr>
      <vt:lpstr>delformaaltest</vt:lpstr>
      <vt:lpstr>Justeringer!SdCt5c66906890894cf8b338bf3071e7e2b0_0</vt:lpstr>
      <vt:lpstr>Justeringer!SdCt5c66906890894cf8b338bf3071e7e2b0_1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Pernille Ødum Halse</dc:creator>
  <cp:lastModifiedBy>René Wedel</cp:lastModifiedBy>
  <cp:lastPrinted>2025-12-10T14:34:03Z</cp:lastPrinted>
  <dcterms:created xsi:type="dcterms:W3CDTF">2022-04-19T08:12:33Z</dcterms:created>
  <dcterms:modified xsi:type="dcterms:W3CDTF">2026-04-08T10:21:04Z</dcterms:modified>
</cp:coreProperties>
</file>