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1.xml" ContentType="application/vnd.openxmlformats-officedocument.spreadsheetml.comments+xml"/>
  <Override PartName="/xl/tables/table10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enne_projektmappe"/>
  <mc:AlternateContent xmlns:mc="http://schemas.openxmlformats.org/markup-compatibility/2006">
    <mc:Choice Requires="x15">
      <x15ac:absPath xmlns:x15ac="http://schemas.microsoft.com/office/spreadsheetml/2010/11/ac" url="C:\Users\B075416\AppData\Roaming\cBrain\F2\Temp\5104935\"/>
    </mc:Choice>
  </mc:AlternateContent>
  <xr:revisionPtr revIDLastSave="0" documentId="13_ncr:1_{697AC3EF-B901-4B1E-AABA-F2E0DD45E8F6}" xr6:coauthVersionLast="47" xr6:coauthVersionMax="47" xr10:uidLastSave="{00000000-0000-0000-0000-000000000000}"/>
  <bookViews>
    <workbookView xWindow="32970" yWindow="1185" windowWidth="21600" windowHeight="11235" xr2:uid="{00000000-000D-0000-FFFF-FFFF00000000}"/>
  </bookViews>
  <sheets>
    <sheet name="Forside" sheetId="25" r:id="rId1"/>
    <sheet name="Resultatopgørelse" sheetId="8" r:id="rId2"/>
    <sheet name="Balance" sheetId="24" r:id="rId3"/>
    <sheet name="Pengestrømsopgørelse" sheetId="12" r:id="rId4"/>
    <sheet name="Øvrige opgørelser" sheetId="19" r:id="rId5"/>
    <sheet name="Gæld-stat,kommune,region,banker" sheetId="20" r:id="rId6"/>
    <sheet name="Gæld til realkreditinstitutter" sheetId="21" r:id="rId7"/>
    <sheet name="Afledte finansielle instr. " sheetId="22" r:id="rId8"/>
    <sheet name="Visning resultatopgørelse" sheetId="7" r:id="rId9"/>
    <sheet name="Visning balance" sheetId="23" r:id="rId10"/>
    <sheet name="Dataark" sheetId="9" state="hidden" r:id="rId11"/>
    <sheet name="Stamdata" sheetId="18" state="hidden" r:id="rId12"/>
  </sheets>
  <externalReferences>
    <externalReference r:id="rId13"/>
    <externalReference r:id="rId14"/>
    <externalReference r:id="rId15"/>
  </externalReferences>
  <definedNames>
    <definedName name="CIQWBGuid" hidden="1">"bed11c77-d020-40d0-9729-a47e041fcd71"</definedName>
    <definedName name="Dom_Hil_M_Krydsoption_IRR" localSheetId="7">#REF!</definedName>
    <definedName name="Dom_Hil_M_Krydsoption_IRR" localSheetId="2">#REF!</definedName>
    <definedName name="Dom_Hil_M_Krydsoption_IRR" localSheetId="6">#REF!</definedName>
    <definedName name="Dom_Hil_M_Krydsoption_IRR" localSheetId="5">#REF!</definedName>
    <definedName name="Dom_Hil_M_Krydsoption_IRR" localSheetId="1">#REF!</definedName>
    <definedName name="Dom_Hil_M_Krydsoption_IRR" localSheetId="11">#REF!</definedName>
    <definedName name="Dom_Hil_M_Krydsoption_IRR" localSheetId="9">#REF!</definedName>
    <definedName name="Dom_Hil_M_Krydsoption_IRR" localSheetId="8">#REF!</definedName>
    <definedName name="Dom_Hil_M_Krydsoption_IRR" localSheetId="4">#REF!</definedName>
    <definedName name="Dom_Hil_M_Krydsoption_IRR">#REF!</definedName>
    <definedName name="Dom_Hil_M_Krydsoption_lejeprm2" localSheetId="7">#REF!</definedName>
    <definedName name="Dom_Hil_M_Krydsoption_lejeprm2" localSheetId="2">#REF!</definedName>
    <definedName name="Dom_Hil_M_Krydsoption_lejeprm2" localSheetId="6">#REF!</definedName>
    <definedName name="Dom_Hil_M_Krydsoption_lejeprm2" localSheetId="5">#REF!</definedName>
    <definedName name="Dom_Hil_M_Krydsoption_lejeprm2" localSheetId="1">#REF!</definedName>
    <definedName name="Dom_Hil_M_Krydsoption_lejeprm2" localSheetId="11">#REF!</definedName>
    <definedName name="Dom_Hil_M_Krydsoption_lejeprm2" localSheetId="9">#REF!</definedName>
    <definedName name="Dom_Hil_M_Krydsoption_lejeprm2" localSheetId="8">#REF!</definedName>
    <definedName name="Dom_Hil_M_Krydsoption_lejeprm2" localSheetId="4">#REF!</definedName>
    <definedName name="Dom_Hil_M_Krydsoption_lejeprm2">#REF!</definedName>
    <definedName name="Fr_Gaver" localSheetId="7">[1]Output!#REF!</definedName>
    <definedName name="Fr_Gaver" localSheetId="2">[1]Output!#REF!</definedName>
    <definedName name="Fr_Gaver" localSheetId="6">[1]Output!#REF!</definedName>
    <definedName name="Fr_Gaver" localSheetId="5">[1]Output!#REF!</definedName>
    <definedName name="Fr_Gaver" localSheetId="1">[1]Output!#REF!</definedName>
    <definedName name="Fr_Gaver" localSheetId="11">[1]Output!#REF!</definedName>
    <definedName name="Fr_Gaver" localSheetId="9">[1]Output!#REF!</definedName>
    <definedName name="Fr_Gaver" localSheetId="8">[1]Output!#REF!</definedName>
    <definedName name="Fr_Gaver" localSheetId="4">[1]Output!#REF!</definedName>
    <definedName name="Fr_Gaver">[1]Output!#REF!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"01/18/2021 14:57:15"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MBOGKRDV" localSheetId="7">[2]GI21_4!#REF!</definedName>
    <definedName name="MBOGKRDV" localSheetId="2">[2]GI21_4!#REF!</definedName>
    <definedName name="MBOGKRDV" localSheetId="6">[2]GI21_4!#REF!</definedName>
    <definedName name="MBOGKRDV" localSheetId="5">[2]GI21_4!#REF!</definedName>
    <definedName name="MBOGKRDV" localSheetId="1">[2]GI21_4!#REF!</definedName>
    <definedName name="MBOGKRDV" localSheetId="11">[2]GI21_4!#REF!</definedName>
    <definedName name="MBOGKRDV" localSheetId="9">[2]GI21_4!#REF!</definedName>
    <definedName name="MBOGKRDV" localSheetId="8">[2]GI21_4!#REF!</definedName>
    <definedName name="MBOGKRDV" localSheetId="4">[2]GI21_4!#REF!</definedName>
    <definedName name="MBOGKRDV">[2]GI21_4!#REF!</definedName>
    <definedName name="SAPBEXdnldView" hidden="1">"50J4CF2OORNVER2BF3Y25X7HC"</definedName>
    <definedName name="SAPBEXsysID" hidden="1">"P22"</definedName>
    <definedName name="_xlnm.Print_Area" localSheetId="9">'Visning balance'!$A$1:$C$97</definedName>
    <definedName name="_xlnm.Print_Area" localSheetId="8">'Visning resultatopgørelse'!#REF!</definedName>
    <definedName name="Z_188BC562_498E_418E_AEDA_0E08B18C71CB_.wvu.Cols" localSheetId="9" hidden="1">'Visning balance'!#REF!</definedName>
    <definedName name="Z_188BC562_498E_418E_AEDA_0E08B18C71CB_.wvu.Cols" localSheetId="8" hidden="1">'Visning resultatopgørelse'!#REF!,'Visning resultatopgørelse'!#REF!</definedName>
    <definedName name="Z_188BC562_498E_418E_AEDA_0E08B18C71CB_.wvu.PrintArea" localSheetId="9" hidden="1">'Visning balance'!$A$4:$C$95</definedName>
    <definedName name="Z_188BC562_498E_418E_AEDA_0E08B18C71CB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balance'!$82:$82,'Visning balance'!#REF!</definedName>
    <definedName name="Z_188BC562_498E_418E_AEDA_0E08B18C71CB_.wvu.Rows" localSheetId="8" hidden="1">'Visning resultatopgørelse'!#REF!,'Visning resultatopgørelse'!$22:$22,'Visning resultatopgørelse'!#REF!</definedName>
    <definedName name="Z_1C9AAB13_052A_459B_8F5F_63EC0A894BCA_.wvu.Cols" localSheetId="9" hidden="1">'Visning balance'!#REF!</definedName>
    <definedName name="Z_1C9AAB13_052A_459B_8F5F_63EC0A894BCA_.wvu.Cols" localSheetId="8" hidden="1">'Visning resultatopgørelse'!#REF!,'Visning resultatopgørelse'!#REF!</definedName>
    <definedName name="Z_1C9AAB13_052A_459B_8F5F_63EC0A894BCA_.wvu.PrintArea" localSheetId="9" hidden="1">'Visning balance'!$A$4:$C$95</definedName>
    <definedName name="Z_1C9AAB13_052A_459B_8F5F_63EC0A894BCA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balance'!$82:$82,'Visning balance'!#REF!</definedName>
    <definedName name="Z_1C9AAB13_052A_459B_8F5F_63EC0A894BCA_.wvu.Rows" localSheetId="8" hidden="1">'Visning resultatopgørelse'!#REF!,'Visning resultatopgørelse'!$22:$22,'Visning resultatopgørelse'!#REF!</definedName>
    <definedName name="Z_2147BA10_D323_4A1C_8891_CC321DCE3B22_.wvu.Cols" localSheetId="9" hidden="1">'Visning balance'!#REF!</definedName>
    <definedName name="Z_2147BA10_D323_4A1C_8891_CC321DCE3B22_.wvu.Cols" localSheetId="8" hidden="1">'Visning resultatopgørelse'!#REF!,'Visning resultatopgørelse'!#REF!</definedName>
    <definedName name="Z_2147BA10_D323_4A1C_8891_CC321DCE3B22_.wvu.PrintArea" localSheetId="9" hidden="1">'Visning balance'!$A$4:$C$95</definedName>
    <definedName name="Z_2147BA10_D323_4A1C_8891_CC321DCE3B22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balance'!$82:$82,'Visning balance'!#REF!</definedName>
    <definedName name="Z_2147BA10_D323_4A1C_8891_CC321DCE3B22_.wvu.Rows" localSheetId="8" hidden="1">'Visning resultatopgørelse'!#REF!,'Visning resultatopgørelse'!$22:$22,'Visning resultatopgørelse'!#REF!</definedName>
    <definedName name="Z_328401A8_DD45_4512_97F1_9586096D8D9A_.wvu.Cols" localSheetId="9" hidden="1">'Visning balance'!#REF!</definedName>
    <definedName name="Z_328401A8_DD45_4512_97F1_9586096D8D9A_.wvu.Cols" localSheetId="8" hidden="1">'Visning resultatopgørelse'!#REF!,'Visning resultatopgørelse'!#REF!</definedName>
    <definedName name="Z_328401A8_DD45_4512_97F1_9586096D8D9A_.wvu.PrintArea" localSheetId="9" hidden="1">'Visning balance'!$A$4:$C$95</definedName>
    <definedName name="Z_328401A8_DD45_4512_97F1_9586096D8D9A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balance'!$82:$82,'Visning balance'!#REF!</definedName>
    <definedName name="Z_328401A8_DD45_4512_97F1_9586096D8D9A_.wvu.Rows" localSheetId="8" hidden="1">'Visning resultatopgørelse'!#REF!,'Visning resultatopgørelse'!$22:$22,'Visning resultatopgørelse'!#REF!</definedName>
    <definedName name="Z_6F7A2D9A_445A_42A3_B4C2_50036D662F09_.wvu.Cols" localSheetId="9" hidden="1">'Visning balance'!#REF!</definedName>
    <definedName name="Z_6F7A2D9A_445A_42A3_B4C2_50036D662F09_.wvu.Cols" localSheetId="8" hidden="1">'Visning resultatopgørelse'!#REF!,'Visning resultatopgørelse'!#REF!</definedName>
    <definedName name="Z_6F7A2D9A_445A_42A3_B4C2_50036D662F09_.wvu.PrintArea" localSheetId="9" hidden="1">'Visning balance'!$A$4:$C$95</definedName>
    <definedName name="Z_6F7A2D9A_445A_42A3_B4C2_50036D662F09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balance'!$82:$82,'Visning balance'!#REF!</definedName>
    <definedName name="Z_6F7A2D9A_445A_42A3_B4C2_50036D662F09_.wvu.Rows" localSheetId="8" hidden="1">'Visning resultatopgørelse'!#REF!,'Visning resultatopgørelse'!$22:$22,'Visning resultatopgørelse'!#REF!</definedName>
    <definedName name="Z_8FACF95D_C855_4A38_B640_07F5A94B3C6B_.wvu.Cols" localSheetId="9" hidden="1">'Visning balance'!#REF!</definedName>
    <definedName name="Z_8FACF95D_C855_4A38_B640_07F5A94B3C6B_.wvu.Cols" localSheetId="8" hidden="1">'Visning resultatopgørelse'!#REF!,'Visning resultatopgørelse'!#REF!</definedName>
    <definedName name="Z_8FACF95D_C855_4A38_B640_07F5A94B3C6B_.wvu.PrintArea" localSheetId="9" hidden="1">'Visning balance'!$A$4:$C$95</definedName>
    <definedName name="Z_8FACF95D_C855_4A38_B640_07F5A94B3C6B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balance'!$82:$82,'Visning balance'!#REF!</definedName>
    <definedName name="Z_8FACF95D_C855_4A38_B640_07F5A94B3C6B_.wvu.Rows" localSheetId="8" hidden="1">'Visning resultatopgørelse'!#REF!,'Visning resultatopgørelse'!$22:$22,'Visning resultatopgørelse'!#REF!</definedName>
    <definedName name="Z_92C1A47F_8C07_4594_A79E_ECBC7F7AE9AA_.wvu.Cols" localSheetId="9" hidden="1">'Visning balance'!#REF!</definedName>
    <definedName name="Z_92C1A47F_8C07_4594_A79E_ECBC7F7AE9AA_.wvu.Cols" localSheetId="8" hidden="1">'Visning resultatopgørelse'!#REF!,'Visning resultatopgørelse'!#REF!</definedName>
    <definedName name="Z_92C1A47F_8C07_4594_A79E_ECBC7F7AE9AA_.wvu.PrintArea" localSheetId="9" hidden="1">'Visning balance'!$A$4:$C$95</definedName>
    <definedName name="Z_92C1A47F_8C07_4594_A79E_ECBC7F7AE9AA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balance'!$82:$82,'Visning balance'!#REF!</definedName>
    <definedName name="Z_92C1A47F_8C07_4594_A79E_ECBC7F7AE9AA_.wvu.Rows" localSheetId="8" hidden="1">'Visning resultatopgørelse'!#REF!,'Visning resultatopgørelse'!$22:$22,'Visning resultatopgørelse'!#REF!</definedName>
    <definedName name="Z_B4C71224_A5BB_4DE9_B0B0_1604B1D04D53_.wvu.Cols" localSheetId="9" hidden="1">'Visning balance'!#REF!</definedName>
    <definedName name="Z_B4C71224_A5BB_4DE9_B0B0_1604B1D04D53_.wvu.Cols" localSheetId="8" hidden="1">'Visning resultatopgørelse'!#REF!,'Visning resultatopgørelse'!#REF!</definedName>
    <definedName name="Z_B4C71224_A5BB_4DE9_B0B0_1604B1D04D53_.wvu.PrintArea" localSheetId="9" hidden="1">'Visning balance'!$A$4:$C$95</definedName>
    <definedName name="Z_B4C71224_A5BB_4DE9_B0B0_1604B1D04D53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balance'!$82:$82,'Visning balance'!#REF!</definedName>
    <definedName name="Z_B4C71224_A5BB_4DE9_B0B0_1604B1D04D53_.wvu.Rows" localSheetId="8" hidden="1">'Visning resultatopgørelse'!#REF!,'Visning resultatopgørelse'!$22:$22,'Visning resultatopgørelse'!#REF!</definedName>
    <definedName name="Z_BFD5165A_A5D5_4A1A_B9CC_FA7A34BF573B_.wvu.Cols" localSheetId="9" hidden="1">'Visning balance'!#REF!</definedName>
    <definedName name="Z_BFD5165A_A5D5_4A1A_B9CC_FA7A34BF573B_.wvu.Cols" localSheetId="8" hidden="1">'Visning resultatopgørelse'!#REF!,'Visning resultatopgørelse'!#REF!</definedName>
    <definedName name="Z_BFD5165A_A5D5_4A1A_B9CC_FA7A34BF573B_.wvu.PrintArea" localSheetId="9" hidden="1">'Visning balance'!$A$4:$C$95</definedName>
    <definedName name="Z_BFD5165A_A5D5_4A1A_B9CC_FA7A34BF573B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balance'!$82:$82,'Visning balance'!#REF!</definedName>
    <definedName name="Z_BFD5165A_A5D5_4A1A_B9CC_FA7A34BF573B_.wvu.Rows" localSheetId="8" hidden="1">'Visning resultatopgørelse'!#REF!,'Visning resultatopgørelse'!$22:$22,'Visning resultatopgørelse'!#REF!</definedName>
    <definedName name="Z_F06D15EF_354D_4775_8433_1D66A3475A3B_.wvu.Cols" localSheetId="9" hidden="1">'Visning balance'!#REF!</definedName>
    <definedName name="Z_F06D15EF_354D_4775_8433_1D66A3475A3B_.wvu.Cols" localSheetId="8" hidden="1">'Visning resultatopgørelse'!#REF!,'Visning resultatopgørelse'!#REF!</definedName>
    <definedName name="Z_F06D15EF_354D_4775_8433_1D66A3475A3B_.wvu.PrintArea" localSheetId="9" hidden="1">'Visning balance'!$A$4:$C$95</definedName>
    <definedName name="Z_F06D15EF_354D_4775_8433_1D66A3475A3B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balance'!$82:$82,'Visning balance'!#REF!</definedName>
    <definedName name="Z_F06D15EF_354D_4775_8433_1D66A3475A3B_.wvu.Rows" localSheetId="8" hidden="1">'Visning resultatopgørelse'!#REF!,'Visning resultatopgørelse'!$22:$22,'Visning resultatopgørelse'!#REF!</definedName>
    <definedName name="ÅP" localSheetId="7">[3]GI21_4!#REF!</definedName>
    <definedName name="ÅP" localSheetId="2">[3]GI21_4!#REF!</definedName>
    <definedName name="ÅP" localSheetId="6">[3]GI21_4!#REF!</definedName>
    <definedName name="ÅP" localSheetId="5">[3]GI21_4!#REF!</definedName>
    <definedName name="ÅP" localSheetId="1">[3]GI21_4!#REF!</definedName>
    <definedName name="ÅP" localSheetId="11">[3]GI21_4!#REF!</definedName>
    <definedName name="ÅP" localSheetId="9">[3]GI21_4!#REF!</definedName>
    <definedName name="ÅP" localSheetId="8">[3]GI21_4!#REF!</definedName>
    <definedName name="ÅP" localSheetId="4">[3]GI21_4!#REF!</definedName>
    <definedName name="ÅP">[3]GI21_4!#REF!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" i="7" l="1"/>
  <c r="C26" i="7"/>
  <c r="C57" i="8"/>
  <c r="B2" i="9"/>
  <c r="B3" i="9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A2" i="22"/>
  <c r="A3" i="22"/>
  <c r="A4" i="22"/>
  <c r="A5" i="22"/>
  <c r="A6" i="22"/>
  <c r="A7" i="22"/>
  <c r="A8" i="22"/>
  <c r="A9" i="22"/>
  <c r="A10" i="22"/>
  <c r="A11" i="22"/>
  <c r="A12" i="22"/>
  <c r="A13" i="22"/>
  <c r="A14" i="22"/>
  <c r="A15" i="22"/>
  <c r="A16" i="22"/>
  <c r="A17" i="22"/>
  <c r="A18" i="22"/>
  <c r="A19" i="22"/>
  <c r="A20" i="22"/>
  <c r="A21" i="22"/>
  <c r="A22" i="22"/>
  <c r="A23" i="22"/>
  <c r="A24" i="22"/>
  <c r="A25" i="22"/>
  <c r="A26" i="22"/>
  <c r="A27" i="22"/>
  <c r="A28" i="22"/>
  <c r="A29" i="22"/>
  <c r="A30" i="22"/>
  <c r="A31" i="22"/>
  <c r="A32" i="22"/>
  <c r="A33" i="22"/>
  <c r="A34" i="22"/>
  <c r="A35" i="22"/>
  <c r="A36" i="22"/>
  <c r="A37" i="22"/>
  <c r="A38" i="22"/>
  <c r="A39" i="22"/>
  <c r="A40" i="22"/>
  <c r="A41" i="22"/>
  <c r="A42" i="22"/>
  <c r="A43" i="22"/>
  <c r="A44" i="22"/>
  <c r="A45" i="22"/>
  <c r="A46" i="22"/>
  <c r="A47" i="22"/>
  <c r="A48" i="22"/>
  <c r="A49" i="22"/>
  <c r="A50" i="22"/>
  <c r="A51" i="22"/>
  <c r="A2" i="21"/>
  <c r="A3" i="21"/>
  <c r="A4" i="21"/>
  <c r="A5" i="21"/>
  <c r="A6" i="21"/>
  <c r="A7" i="21"/>
  <c r="A8" i="21"/>
  <c r="A9" i="21"/>
  <c r="A10" i="21"/>
  <c r="A11" i="21"/>
  <c r="A12" i="21"/>
  <c r="A13" i="21"/>
  <c r="A14" i="21"/>
  <c r="A15" i="21"/>
  <c r="A16" i="21"/>
  <c r="A17" i="21"/>
  <c r="A18" i="21"/>
  <c r="A19" i="21"/>
  <c r="A20" i="21"/>
  <c r="A21" i="21"/>
  <c r="A22" i="21"/>
  <c r="A23" i="21"/>
  <c r="A24" i="21"/>
  <c r="A25" i="21"/>
  <c r="A26" i="21"/>
  <c r="A27" i="21"/>
  <c r="A28" i="21"/>
  <c r="A29" i="21"/>
  <c r="A30" i="21"/>
  <c r="A31" i="21"/>
  <c r="A32" i="21"/>
  <c r="A33" i="21"/>
  <c r="A34" i="21"/>
  <c r="A35" i="21"/>
  <c r="A36" i="21"/>
  <c r="A37" i="21"/>
  <c r="A38" i="21"/>
  <c r="A39" i="21"/>
  <c r="A40" i="21"/>
  <c r="A41" i="21"/>
  <c r="A42" i="21"/>
  <c r="A43" i="21"/>
  <c r="A44" i="21"/>
  <c r="A45" i="21"/>
  <c r="A46" i="21"/>
  <c r="A47" i="21"/>
  <c r="A48" i="21"/>
  <c r="A49" i="21"/>
  <c r="A50" i="21"/>
  <c r="A51" i="21"/>
  <c r="A2" i="20"/>
  <c r="A3" i="20"/>
  <c r="A4" i="20"/>
  <c r="A5" i="20"/>
  <c r="A6" i="20"/>
  <c r="A7" i="20"/>
  <c r="A8" i="20"/>
  <c r="A9" i="20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26" i="20"/>
  <c r="A27" i="20"/>
  <c r="A28" i="20"/>
  <c r="A29" i="20"/>
  <c r="A30" i="20"/>
  <c r="A31" i="20"/>
  <c r="A32" i="20"/>
  <c r="A33" i="20"/>
  <c r="A34" i="20"/>
  <c r="A35" i="20"/>
  <c r="A36" i="20"/>
  <c r="A37" i="20"/>
  <c r="A38" i="20"/>
  <c r="A39" i="20"/>
  <c r="A40" i="20"/>
  <c r="A41" i="20"/>
  <c r="A42" i="20"/>
  <c r="A43" i="20"/>
  <c r="A44" i="20"/>
  <c r="A45" i="20"/>
  <c r="A46" i="20"/>
  <c r="A47" i="20"/>
  <c r="A48" i="20"/>
  <c r="A49" i="20"/>
  <c r="A50" i="20"/>
  <c r="A51" i="20"/>
  <c r="C49" i="19"/>
  <c r="B3" i="19"/>
  <c r="B1" i="12"/>
  <c r="B1" i="24"/>
  <c r="B1" i="8"/>
  <c r="B3" i="25"/>
  <c r="B3" i="20" s="1"/>
  <c r="A16" i="12" l="1"/>
  <c r="A25" i="19"/>
  <c r="B50" i="21"/>
  <c r="A121" i="9"/>
  <c r="A98" i="9"/>
  <c r="A11" i="9"/>
  <c r="A28" i="19"/>
  <c r="B27" i="20"/>
  <c r="B51" i="20"/>
  <c r="B33" i="21"/>
  <c r="B17" i="21"/>
  <c r="B35" i="22"/>
  <c r="B12" i="22"/>
  <c r="A115" i="9"/>
  <c r="A97" i="9"/>
  <c r="A74" i="9"/>
  <c r="A51" i="9"/>
  <c r="A33" i="9"/>
  <c r="A10" i="9"/>
  <c r="A11" i="12"/>
  <c r="A34" i="12"/>
  <c r="A15" i="19"/>
  <c r="A27" i="19"/>
  <c r="A44" i="19"/>
  <c r="B38" i="20"/>
  <c r="B22" i="20"/>
  <c r="B46" i="20"/>
  <c r="B48" i="21"/>
  <c r="B32" i="21"/>
  <c r="B16" i="21"/>
  <c r="B2" i="22"/>
  <c r="B29" i="22"/>
  <c r="B11" i="22"/>
  <c r="A114" i="9"/>
  <c r="A91" i="9"/>
  <c r="A73" i="9"/>
  <c r="A50" i="9"/>
  <c r="A27" i="9"/>
  <c r="A9" i="9"/>
  <c r="A23" i="12"/>
  <c r="A10" i="12"/>
  <c r="A33" i="12"/>
  <c r="A14" i="19"/>
  <c r="A26" i="19"/>
  <c r="A43" i="19"/>
  <c r="B37" i="20"/>
  <c r="B21" i="20"/>
  <c r="B45" i="20"/>
  <c r="B47" i="21"/>
  <c r="B31" i="21"/>
  <c r="B15" i="21"/>
  <c r="B51" i="22"/>
  <c r="B28" i="22"/>
  <c r="B5" i="22"/>
  <c r="A113" i="9"/>
  <c r="A90" i="9"/>
  <c r="A67" i="9"/>
  <c r="A49" i="9"/>
  <c r="A26" i="9"/>
  <c r="A3" i="9"/>
  <c r="A24" i="12"/>
  <c r="B28" i="20"/>
  <c r="B13" i="22"/>
  <c r="A34" i="9"/>
  <c r="A14" i="12"/>
  <c r="A45" i="19"/>
  <c r="A9" i="12"/>
  <c r="A13" i="19"/>
  <c r="A42" i="19"/>
  <c r="B36" i="20"/>
  <c r="B20" i="20"/>
  <c r="B44" i="20"/>
  <c r="B42" i="21"/>
  <c r="B26" i="21"/>
  <c r="B10" i="21"/>
  <c r="B45" i="22"/>
  <c r="B27" i="22"/>
  <c r="B4" i="22"/>
  <c r="A107" i="9"/>
  <c r="A89" i="9"/>
  <c r="A66" i="9"/>
  <c r="A43" i="9"/>
  <c r="A25" i="9"/>
  <c r="A2" i="9"/>
  <c r="B10" i="20"/>
  <c r="A49" i="19"/>
  <c r="B12" i="20"/>
  <c r="B18" i="21"/>
  <c r="A75" i="9"/>
  <c r="A35" i="12"/>
  <c r="B49" i="21"/>
  <c r="A20" i="12"/>
  <c r="A28" i="12"/>
  <c r="A33" i="19"/>
  <c r="A19" i="12"/>
  <c r="A8" i="12"/>
  <c r="A27" i="12"/>
  <c r="A17" i="19"/>
  <c r="A35" i="19"/>
  <c r="B35" i="20"/>
  <c r="B19" i="20"/>
  <c r="B43" i="20"/>
  <c r="B41" i="21"/>
  <c r="B25" i="21"/>
  <c r="B9" i="21"/>
  <c r="B44" i="22"/>
  <c r="B21" i="22"/>
  <c r="B3" i="22"/>
  <c r="A106" i="9"/>
  <c r="A83" i="9"/>
  <c r="A65" i="9"/>
  <c r="A42" i="9"/>
  <c r="A19" i="9"/>
  <c r="B9" i="20"/>
  <c r="A36" i="12"/>
  <c r="B34" i="21"/>
  <c r="B36" i="22"/>
  <c r="A57" i="9"/>
  <c r="B11" i="20"/>
  <c r="A18" i="12"/>
  <c r="A43" i="12"/>
  <c r="A26" i="12"/>
  <c r="A19" i="19"/>
  <c r="A37" i="19"/>
  <c r="A61" i="19"/>
  <c r="B30" i="20"/>
  <c r="B14" i="20"/>
  <c r="B40" i="21"/>
  <c r="B24" i="21"/>
  <c r="B8" i="21"/>
  <c r="B43" i="22"/>
  <c r="B20" i="22"/>
  <c r="A123" i="9"/>
  <c r="A105" i="9"/>
  <c r="A82" i="9"/>
  <c r="A59" i="9"/>
  <c r="A41" i="9"/>
  <c r="A18" i="9"/>
  <c r="B4" i="20"/>
  <c r="A4" i="9"/>
  <c r="A12" i="9"/>
  <c r="A20" i="9"/>
  <c r="A28" i="9"/>
  <c r="A36" i="9"/>
  <c r="A44" i="9"/>
  <c r="A52" i="9"/>
  <c r="A60" i="9"/>
  <c r="A68" i="9"/>
  <c r="A76" i="9"/>
  <c r="A84" i="9"/>
  <c r="A92" i="9"/>
  <c r="A100" i="9"/>
  <c r="A108" i="9"/>
  <c r="A116" i="9"/>
  <c r="A124" i="9"/>
  <c r="B6" i="22"/>
  <c r="B14" i="22"/>
  <c r="B22" i="22"/>
  <c r="B30" i="22"/>
  <c r="B38" i="22"/>
  <c r="B46" i="22"/>
  <c r="B5" i="20"/>
  <c r="A5" i="9"/>
  <c r="A13" i="9"/>
  <c r="A21" i="9"/>
  <c r="A29" i="9"/>
  <c r="A37" i="9"/>
  <c r="A45" i="9"/>
  <c r="A53" i="9"/>
  <c r="A61" i="9"/>
  <c r="A69" i="9"/>
  <c r="A77" i="9"/>
  <c r="A85" i="9"/>
  <c r="A93" i="9"/>
  <c r="A101" i="9"/>
  <c r="A109" i="9"/>
  <c r="A117" i="9"/>
  <c r="A125" i="9"/>
  <c r="B7" i="22"/>
  <c r="B15" i="22"/>
  <c r="B23" i="22"/>
  <c r="B31" i="22"/>
  <c r="B39" i="22"/>
  <c r="B47" i="22"/>
  <c r="B3" i="21"/>
  <c r="B11" i="21"/>
  <c r="B19" i="21"/>
  <c r="B27" i="21"/>
  <c r="B35" i="21"/>
  <c r="B43" i="21"/>
  <c r="B51" i="21"/>
  <c r="B47" i="20"/>
  <c r="B15" i="20"/>
  <c r="B23" i="20"/>
  <c r="B31" i="20"/>
  <c r="B39" i="20"/>
  <c r="A60" i="19"/>
  <c r="A46" i="19"/>
  <c r="A31" i="19"/>
  <c r="A23" i="19"/>
  <c r="A8" i="19"/>
  <c r="A29" i="12"/>
  <c r="A38" i="12"/>
  <c r="A13" i="12"/>
  <c r="A22" i="12"/>
  <c r="B6" i="20"/>
  <c r="A6" i="9"/>
  <c r="A14" i="9"/>
  <c r="A22" i="9"/>
  <c r="A30" i="9"/>
  <c r="A38" i="9"/>
  <c r="A46" i="9"/>
  <c r="A54" i="9"/>
  <c r="A62" i="9"/>
  <c r="A70" i="9"/>
  <c r="A78" i="9"/>
  <c r="A86" i="9"/>
  <c r="A94" i="9"/>
  <c r="A102" i="9"/>
  <c r="A110" i="9"/>
  <c r="A118" i="9"/>
  <c r="A126" i="9"/>
  <c r="B8" i="22"/>
  <c r="B16" i="22"/>
  <c r="B24" i="22"/>
  <c r="B32" i="22"/>
  <c r="B40" i="22"/>
  <c r="B48" i="22"/>
  <c r="B4" i="21"/>
  <c r="B12" i="21"/>
  <c r="B20" i="21"/>
  <c r="B28" i="21"/>
  <c r="B36" i="21"/>
  <c r="B44" i="21"/>
  <c r="B2" i="21"/>
  <c r="B48" i="20"/>
  <c r="B16" i="20"/>
  <c r="B24" i="20"/>
  <c r="B32" i="20"/>
  <c r="B40" i="20"/>
  <c r="A55" i="19"/>
  <c r="A47" i="19"/>
  <c r="A32" i="19"/>
  <c r="A21" i="19"/>
  <c r="A31" i="12"/>
  <c r="A40" i="12"/>
  <c r="B7" i="20"/>
  <c r="A7" i="9"/>
  <c r="A15" i="9"/>
  <c r="A23" i="9"/>
  <c r="A31" i="9"/>
  <c r="A39" i="9"/>
  <c r="A47" i="9"/>
  <c r="A55" i="9"/>
  <c r="A63" i="9"/>
  <c r="A71" i="9"/>
  <c r="A79" i="9"/>
  <c r="A87" i="9"/>
  <c r="A95" i="9"/>
  <c r="A103" i="9"/>
  <c r="A111" i="9"/>
  <c r="A119" i="9"/>
  <c r="A127" i="9"/>
  <c r="B9" i="22"/>
  <c r="B17" i="22"/>
  <c r="B25" i="22"/>
  <c r="B33" i="22"/>
  <c r="B41" i="22"/>
  <c r="B49" i="22"/>
  <c r="B5" i="21"/>
  <c r="B13" i="21"/>
  <c r="B21" i="21"/>
  <c r="B29" i="21"/>
  <c r="B37" i="21"/>
  <c r="B45" i="21"/>
  <c r="B49" i="20"/>
  <c r="B17" i="20"/>
  <c r="B25" i="20"/>
  <c r="B33" i="20"/>
  <c r="B41" i="20"/>
  <c r="A54" i="19"/>
  <c r="A48" i="19"/>
  <c r="A30" i="19"/>
  <c r="A18" i="19"/>
  <c r="A3" i="19"/>
  <c r="A32" i="12"/>
  <c r="A42" i="12"/>
  <c r="A15" i="12"/>
  <c r="A6" i="12"/>
  <c r="B8" i="20"/>
  <c r="A8" i="9"/>
  <c r="A16" i="9"/>
  <c r="A24" i="9"/>
  <c r="A32" i="9"/>
  <c r="A40" i="9"/>
  <c r="A48" i="9"/>
  <c r="A56" i="9"/>
  <c r="A64" i="9"/>
  <c r="A72" i="9"/>
  <c r="A80" i="9"/>
  <c r="A88" i="9"/>
  <c r="A96" i="9"/>
  <c r="A104" i="9"/>
  <c r="A112" i="9"/>
  <c r="A120" i="9"/>
  <c r="A128" i="9"/>
  <c r="B10" i="22"/>
  <c r="B18" i="22"/>
  <c r="B26" i="22"/>
  <c r="B34" i="22"/>
  <c r="B42" i="22"/>
  <c r="B50" i="22"/>
  <c r="B6" i="21"/>
  <c r="B14" i="21"/>
  <c r="B22" i="21"/>
  <c r="B30" i="21"/>
  <c r="B38" i="21"/>
  <c r="B46" i="21"/>
  <c r="B50" i="20"/>
  <c r="B18" i="20"/>
  <c r="B26" i="20"/>
  <c r="B34" i="20"/>
  <c r="B42" i="20"/>
  <c r="A17" i="12"/>
  <c r="A37" i="12"/>
  <c r="A25" i="12"/>
  <c r="A22" i="19"/>
  <c r="A36" i="19"/>
  <c r="B29" i="20"/>
  <c r="B13" i="20"/>
  <c r="B39" i="21"/>
  <c r="B23" i="21"/>
  <c r="B7" i="21"/>
  <c r="B37" i="22"/>
  <c r="B19" i="22"/>
  <c r="A122" i="9"/>
  <c r="A99" i="9"/>
  <c r="A81" i="9"/>
  <c r="A58" i="9"/>
  <c r="A35" i="9"/>
  <c r="A17" i="9"/>
  <c r="B2" i="20"/>
  <c r="C128" i="9"/>
  <c r="C127" i="9"/>
  <c r="C126" i="9"/>
  <c r="C125" i="9"/>
  <c r="C124" i="9"/>
  <c r="C123" i="9"/>
  <c r="C122" i="9"/>
  <c r="C121" i="9"/>
  <c r="C120" i="9"/>
  <c r="C119" i="9"/>
  <c r="C118" i="9"/>
  <c r="C117" i="9"/>
  <c r="C116" i="9"/>
  <c r="C115" i="9"/>
  <c r="C114" i="9"/>
  <c r="C113" i="9"/>
  <c r="C112" i="9"/>
  <c r="C111" i="9"/>
  <c r="C110" i="9"/>
  <c r="C109" i="9"/>
  <c r="C108" i="9"/>
  <c r="C107" i="9"/>
  <c r="C106" i="9"/>
  <c r="C105" i="9"/>
  <c r="C104" i="9"/>
  <c r="C103" i="9"/>
  <c r="C102" i="9"/>
  <c r="C101" i="9"/>
  <c r="C100" i="9"/>
  <c r="C99" i="9"/>
  <c r="C98" i="9"/>
  <c r="C97" i="9"/>
  <c r="C96" i="9"/>
  <c r="C95" i="9"/>
  <c r="C94" i="9"/>
  <c r="C93" i="9"/>
  <c r="C92" i="9"/>
  <c r="C91" i="9"/>
  <c r="C90" i="9"/>
  <c r="C89" i="9"/>
  <c r="C88" i="9"/>
  <c r="C87" i="9"/>
  <c r="C86" i="9"/>
  <c r="C85" i="9"/>
  <c r="C84" i="9"/>
  <c r="C83" i="9"/>
  <c r="C82" i="9"/>
  <c r="C81" i="9"/>
  <c r="C80" i="9"/>
  <c r="C79" i="9"/>
  <c r="C78" i="9"/>
  <c r="C77" i="9"/>
  <c r="C76" i="9"/>
  <c r="C75" i="9"/>
  <c r="C74" i="9"/>
  <c r="C73" i="9"/>
  <c r="C72" i="9"/>
  <c r="C71" i="9"/>
  <c r="C70" i="9"/>
  <c r="C69" i="9"/>
  <c r="C68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C5" i="9"/>
  <c r="C4" i="9"/>
  <c r="C3" i="9"/>
  <c r="C2" i="9"/>
  <c r="K125" i="9" l="1"/>
  <c r="C88" i="23"/>
  <c r="C90" i="23" l="1"/>
  <c r="C89" i="23"/>
  <c r="C87" i="23"/>
  <c r="C86" i="23"/>
  <c r="C85" i="23"/>
  <c r="C84" i="23"/>
  <c r="C83" i="23"/>
  <c r="C82" i="23"/>
  <c r="C81" i="23"/>
  <c r="C80" i="23"/>
  <c r="C79" i="23"/>
  <c r="C78" i="23"/>
  <c r="C77" i="23"/>
  <c r="C51" i="23"/>
  <c r="C49" i="23"/>
  <c r="C48" i="23"/>
  <c r="C46" i="23"/>
  <c r="C45" i="23"/>
  <c r="C44" i="23"/>
  <c r="C43" i="23"/>
  <c r="C42" i="23"/>
  <c r="C41" i="23"/>
  <c r="C40" i="23"/>
  <c r="C95" i="24"/>
  <c r="C71" i="24"/>
  <c r="C60" i="24"/>
  <c r="C55" i="24"/>
  <c r="C49" i="24"/>
  <c r="C44" i="24"/>
  <c r="C30" i="24"/>
  <c r="C19" i="24"/>
  <c r="C9" i="24"/>
  <c r="C91" i="23" l="1"/>
  <c r="C47" i="23"/>
  <c r="K128" i="9"/>
  <c r="K127" i="9"/>
  <c r="K126" i="9"/>
  <c r="K124" i="9"/>
  <c r="K123" i="9"/>
  <c r="K122" i="9"/>
  <c r="K121" i="9"/>
  <c r="K120" i="9"/>
  <c r="K119" i="9"/>
  <c r="K118" i="9"/>
  <c r="K117" i="9"/>
  <c r="K116" i="9"/>
  <c r="K115" i="9"/>
  <c r="K114" i="9"/>
  <c r="K113" i="9"/>
  <c r="K112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C38" i="12" l="1"/>
  <c r="C29" i="12"/>
  <c r="K53" i="9" l="1"/>
  <c r="K52" i="9"/>
  <c r="C14" i="8"/>
  <c r="C5" i="7" s="1"/>
  <c r="C25" i="7"/>
  <c r="C24" i="7"/>
  <c r="C15" i="7"/>
  <c r="C14" i="7"/>
  <c r="C13" i="7"/>
  <c r="C12" i="7"/>
  <c r="C11" i="7"/>
  <c r="C16" i="7" l="1"/>
  <c r="C97" i="23"/>
  <c r="C96" i="23"/>
  <c r="C74" i="23"/>
  <c r="C73" i="23"/>
  <c r="C72" i="23"/>
  <c r="C71" i="23"/>
  <c r="C70" i="23"/>
  <c r="C69" i="23"/>
  <c r="C68" i="23"/>
  <c r="C67" i="23"/>
  <c r="C66" i="23"/>
  <c r="C64" i="23"/>
  <c r="C62" i="23"/>
  <c r="C61" i="23"/>
  <c r="C60" i="23"/>
  <c r="C37" i="23"/>
  <c r="C31" i="23"/>
  <c r="C25" i="23"/>
  <c r="C26" i="23"/>
  <c r="C27" i="23"/>
  <c r="C28" i="23"/>
  <c r="C29" i="23"/>
  <c r="C30" i="23"/>
  <c r="C24" i="23"/>
  <c r="C20" i="23"/>
  <c r="C19" i="23"/>
  <c r="C18" i="23"/>
  <c r="C17" i="23"/>
  <c r="C16" i="23"/>
  <c r="C15" i="23"/>
  <c r="C14" i="23"/>
  <c r="C13" i="23"/>
  <c r="C9" i="23"/>
  <c r="C8" i="23"/>
  <c r="C7" i="23"/>
  <c r="C75" i="23" l="1"/>
  <c r="C93" i="23" s="1"/>
  <c r="C63" i="23"/>
  <c r="C38" i="23"/>
  <c r="C53" i="23" s="1"/>
  <c r="C32" i="23"/>
  <c r="C21" i="23"/>
  <c r="C10" i="23"/>
  <c r="C94" i="23" l="1"/>
  <c r="C34" i="23"/>
  <c r="C55" i="23" s="1"/>
  <c r="C100" i="23" l="1"/>
  <c r="C19" i="12"/>
  <c r="C11" i="12"/>
  <c r="C20" i="12" s="1"/>
  <c r="C40" i="12" s="1"/>
  <c r="K55" i="9" l="1"/>
  <c r="K54" i="9"/>
  <c r="K51" i="9"/>
  <c r="K50" i="9"/>
  <c r="K46" i="9"/>
  <c r="K48" i="9"/>
  <c r="K44" i="9"/>
  <c r="K43" i="9"/>
  <c r="K42" i="9"/>
  <c r="K26" i="9"/>
  <c r="K25" i="9"/>
  <c r="K15" i="9"/>
  <c r="C52" i="8" l="1"/>
  <c r="C21" i="7" s="1"/>
  <c r="C48" i="8"/>
  <c r="C53" i="8" s="1"/>
  <c r="C44" i="8"/>
  <c r="C37" i="8"/>
  <c r="C8" i="7" s="1"/>
  <c r="C29" i="8"/>
  <c r="C7" i="7" s="1"/>
  <c r="C23" i="8"/>
  <c r="C6" i="7" s="1"/>
  <c r="C20" i="7" l="1"/>
  <c r="C9" i="7"/>
  <c r="C22" i="7" l="1"/>
  <c r="K24" i="9"/>
  <c r="K23" i="9"/>
  <c r="K22" i="9"/>
  <c r="K21" i="9"/>
  <c r="K20" i="9"/>
  <c r="K19" i="9"/>
  <c r="K18" i="9"/>
  <c r="K17" i="9"/>
  <c r="K16" i="9"/>
  <c r="K14" i="9"/>
  <c r="K13" i="9"/>
  <c r="K12" i="9"/>
  <c r="K11" i="9"/>
  <c r="K10" i="9"/>
  <c r="K9" i="9"/>
  <c r="K8" i="9"/>
  <c r="K7" i="9"/>
  <c r="K6" i="9"/>
  <c r="K5" i="9"/>
  <c r="K4" i="9"/>
  <c r="K3" i="9"/>
  <c r="K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Pernille Ødum Halse</author>
  </authors>
  <commentList>
    <comment ref="F1" authorId="0" shapeId="0" xr:uid="{0C0689C1-C827-4756-8F55-307F41826170}">
      <text>
        <r>
          <rPr>
            <b/>
            <sz val="9"/>
            <color indexed="81"/>
            <rFont val="Tahoma"/>
            <family val="2"/>
          </rPr>
          <t>Feltet skal indeholde 12 cifre</t>
        </r>
      </text>
    </comment>
  </commentList>
</comments>
</file>

<file path=xl/sharedStrings.xml><?xml version="1.0" encoding="utf-8"?>
<sst xmlns="http://schemas.openxmlformats.org/spreadsheetml/2006/main" count="1403" uniqueCount="677">
  <si>
    <t>Resultat før ekstraordinære poster</t>
  </si>
  <si>
    <t>Ekstraordinære poster</t>
  </si>
  <si>
    <t>Årets resultat</t>
  </si>
  <si>
    <t>Balance</t>
  </si>
  <si>
    <t>Langfristede gældsforpligtelser</t>
  </si>
  <si>
    <t xml:space="preserve"> </t>
  </si>
  <si>
    <t>Note</t>
  </si>
  <si>
    <t>Statstilskud</t>
  </si>
  <si>
    <t>Øvrige tilskud</t>
  </si>
  <si>
    <t>Salg af varer og tjenesteydelser</t>
  </si>
  <si>
    <t>Andre indtægter</t>
  </si>
  <si>
    <t>Uddannelse</t>
  </si>
  <si>
    <t>Administrative fællesskaber, værtsinstitution</t>
  </si>
  <si>
    <t>Forskning og udvikling</t>
  </si>
  <si>
    <t>Formidling og videnudveksling</t>
  </si>
  <si>
    <t>Generelle fællesomkostninger</t>
  </si>
  <si>
    <t>Bygninger og bygningsdrift</t>
  </si>
  <si>
    <t>Finansielle indtægter</t>
  </si>
  <si>
    <t>Finansielle omkostninger</t>
  </si>
  <si>
    <t>Ekstraordinære indtægter</t>
  </si>
  <si>
    <t>Ekstraordinære omkostninger</t>
  </si>
  <si>
    <t>Balance pr. 31. december</t>
  </si>
  <si>
    <t>Immaterielle anlægsaktiver</t>
  </si>
  <si>
    <t>Immaterielle anlægsaktiver i alt</t>
  </si>
  <si>
    <t>Indretning af lejede lokaler</t>
  </si>
  <si>
    <t>Grunde og bygninger</t>
  </si>
  <si>
    <t>Materielle anlægsaktiver i alt</t>
  </si>
  <si>
    <t>Deposita</t>
  </si>
  <si>
    <t>Aktier/andele i pengeinstitutter</t>
  </si>
  <si>
    <t>Finansielle anlægsaktiver i alt</t>
  </si>
  <si>
    <t>Anlægsaktiver i alt</t>
  </si>
  <si>
    <t>Varebeholdninger i alt</t>
  </si>
  <si>
    <t>Andre tilgodehavender</t>
  </si>
  <si>
    <t>Tilgodehavender i alt</t>
  </si>
  <si>
    <t>Værdipapirer</t>
  </si>
  <si>
    <t>Likvide beholdninger</t>
  </si>
  <si>
    <t>Omsætningsaktiver i alt</t>
  </si>
  <si>
    <t>Aktiver i alt</t>
  </si>
  <si>
    <t>Egenkapital i alt</t>
  </si>
  <si>
    <t>Hensatte forpligtelser</t>
  </si>
  <si>
    <t>Kommunal gæld</t>
  </si>
  <si>
    <t>Gæld vedrørende finansiel leasing</t>
  </si>
  <si>
    <t>Anden langfristet gæld</t>
  </si>
  <si>
    <t>Langfristede gældsforpligtelser i alt</t>
  </si>
  <si>
    <t>Leverandører af varer og tjenesteydelser</t>
  </si>
  <si>
    <t>Kortfristede gældsforpligtelser i alt</t>
  </si>
  <si>
    <t>Gældsforpligtelser i alt</t>
  </si>
  <si>
    <t>Passiver i alt</t>
  </si>
  <si>
    <t>Andre forpligtelser</t>
  </si>
  <si>
    <t>Erhvervede koncessesioner, patenter, licenser software m.v.</t>
  </si>
  <si>
    <t>Færdiggjorte udviklingsprojekter</t>
  </si>
  <si>
    <t>Immaterielle udviklingsprojekter under udførelse</t>
  </si>
  <si>
    <t>Materielle anlægsaktiver</t>
  </si>
  <si>
    <t>Igangv. Arbejde for egen regning</t>
  </si>
  <si>
    <t>IT-udstyr</t>
  </si>
  <si>
    <t>Inventar</t>
  </si>
  <si>
    <t>Installationer</t>
  </si>
  <si>
    <t>Finansielle anlægsaktiver</t>
  </si>
  <si>
    <t>Kapitalandele i datterselskaber</t>
  </si>
  <si>
    <t>Øvrige kapitalandele</t>
  </si>
  <si>
    <t>Gældsbreve fra staten</t>
  </si>
  <si>
    <t>Lån til dattervirksomhed</t>
  </si>
  <si>
    <t>Varebeholdninger</t>
  </si>
  <si>
    <t>Tilgodehavender fra salg af varer og ydelser</t>
  </si>
  <si>
    <t>Mellemregning med Uddannelses- og Forskningsministeriet</t>
  </si>
  <si>
    <t>Mellemregning med Børne- og Undervisningsministeriet</t>
  </si>
  <si>
    <t>Tilgodehavender fra igangværende tilskudsaktivitet</t>
  </si>
  <si>
    <t xml:space="preserve">Periodiserede donationer  </t>
  </si>
  <si>
    <t xml:space="preserve">Statsgæld   </t>
  </si>
  <si>
    <t xml:space="preserve">Skyldige indefrosne feriemidler </t>
  </si>
  <si>
    <t xml:space="preserve">Kortfristet del af periodiserede donationer      </t>
  </si>
  <si>
    <t>Kortfristet del af langfristet gæld til stat, kommuner, banker og re-alkreditinstitutter</t>
  </si>
  <si>
    <t xml:space="preserve">Skyldig løn         </t>
  </si>
  <si>
    <t xml:space="preserve">Feriepengeforpligtelse          </t>
  </si>
  <si>
    <t xml:space="preserve">Skyldige indefrosne feriemidler        </t>
  </si>
  <si>
    <t xml:space="preserve">Mellemregning med Uddannelses- og Forskningsministeriet      </t>
  </si>
  <si>
    <t xml:space="preserve">Mellemregning med Børne- og Undervisningsministeriet      </t>
  </si>
  <si>
    <t xml:space="preserve">Mellemregning med Skoleskibet DANMARK       </t>
  </si>
  <si>
    <t xml:space="preserve">Anden kortfristet gæld        </t>
  </si>
  <si>
    <t>Kontrol mellem aktiver og passiver</t>
  </si>
  <si>
    <t>Valuta</t>
  </si>
  <si>
    <t>10</t>
  </si>
  <si>
    <t>Uddannelsestilskud, heltidsuddannelse</t>
  </si>
  <si>
    <t>20</t>
  </si>
  <si>
    <t>Uddannelsestilskud, deltidsuddannelse/Åben uddannelse</t>
  </si>
  <si>
    <t>30</t>
  </si>
  <si>
    <t>Uddannelsestilskud fra BUVM</t>
  </si>
  <si>
    <t>40</t>
  </si>
  <si>
    <t>Tilskud til øvrige formål</t>
  </si>
  <si>
    <t>50</t>
  </si>
  <si>
    <t>Tilskud til forskning og udvikling (Frascati)</t>
  </si>
  <si>
    <t>60</t>
  </si>
  <si>
    <t>Tilskud til Forskningsbaseret Myndighedsbetjening</t>
  </si>
  <si>
    <t>70</t>
  </si>
  <si>
    <t>Tilskud til kostafdeling</t>
  </si>
  <si>
    <t>80</t>
  </si>
  <si>
    <t>Særlige tilskud</t>
  </si>
  <si>
    <t>90</t>
  </si>
  <si>
    <t>I alt</t>
  </si>
  <si>
    <t>100</t>
  </si>
  <si>
    <t>Tilskud til forskning fra offentlige danske kilder m.v.</t>
  </si>
  <si>
    <t>Tilskud til forskning fra private danske kilder m.v.</t>
  </si>
  <si>
    <t>Tilskud til forskning fra EU</t>
  </si>
  <si>
    <t>Tilskud til forskning fra udenlandske kilder m.v.</t>
  </si>
  <si>
    <t>Andre tilskudsfinansierede aktiviteter</t>
  </si>
  <si>
    <t>Deltagerbetaling, heltidsuddannelse</t>
  </si>
  <si>
    <t>Deltagerbetaling deltidsuddannelse/Åben uddannelse</t>
  </si>
  <si>
    <t>Kursusvirksomhed (Indtægtsdækket virksomhed)</t>
  </si>
  <si>
    <t>Retsmedicinske ydelser</t>
  </si>
  <si>
    <t>Øvrigt salg af varer og tjenesteydelser</t>
  </si>
  <si>
    <t>110</t>
  </si>
  <si>
    <t>Udlejning af lokaler og udstyr</t>
  </si>
  <si>
    <t>Øvrige indtægter</t>
  </si>
  <si>
    <t>Personaleomkostninger</t>
  </si>
  <si>
    <t>Af- og Nedskrivninger</t>
  </si>
  <si>
    <t>Øvrige driftsomkostninger</t>
  </si>
  <si>
    <t>Husleje</t>
  </si>
  <si>
    <t>Tab ved salg af bygninger og grunde samt nedskrivning på bygningertil salg</t>
  </si>
  <si>
    <t>Renteindtægter og andre finansielle indtægter</t>
  </si>
  <si>
    <t>kursgevinster på værdipapirer</t>
  </si>
  <si>
    <t>Finansielle indtægter i alt</t>
  </si>
  <si>
    <t>Renteomkostninger og andre finansielle omkostninger</t>
  </si>
  <si>
    <t>Kurstab på værdipapirer</t>
  </si>
  <si>
    <t>Finansielle omkostninger i alt</t>
  </si>
  <si>
    <t>Resultat af finansielle poster i alt</t>
  </si>
  <si>
    <t>120</t>
  </si>
  <si>
    <t>130</t>
  </si>
  <si>
    <t>Ekstraordinære indtægter, specifikation</t>
  </si>
  <si>
    <t>Ekstraordinære omkostninger, specifikation</t>
  </si>
  <si>
    <t>Driftsindtægter i alt</t>
  </si>
  <si>
    <t>Personaleomk.</t>
  </si>
  <si>
    <t>Af- og nedskrivninger</t>
  </si>
  <si>
    <t>Tab ved salg af bygninger samt nedskrivning på bygninger til salg</t>
  </si>
  <si>
    <t xml:space="preserve">Driftsomkostninger i alt </t>
  </si>
  <si>
    <t>Resultat før finansielle poster og ekstraordinære poster</t>
  </si>
  <si>
    <t>Transportmateriel inkl. Skibe</t>
  </si>
  <si>
    <t>140</t>
  </si>
  <si>
    <t>150</t>
  </si>
  <si>
    <t>160</t>
  </si>
  <si>
    <t>170</t>
  </si>
  <si>
    <t>180</t>
  </si>
  <si>
    <t>190</t>
  </si>
  <si>
    <t>200</t>
  </si>
  <si>
    <t>220</t>
  </si>
  <si>
    <t>230</t>
  </si>
  <si>
    <t>240</t>
  </si>
  <si>
    <t>250</t>
  </si>
  <si>
    <t>260</t>
  </si>
  <si>
    <t>270</t>
  </si>
  <si>
    <t>280</t>
  </si>
  <si>
    <t>290</t>
  </si>
  <si>
    <t>Salg af bygninger, grunde og materialle anlæg</t>
  </si>
  <si>
    <t>310</t>
  </si>
  <si>
    <t>320</t>
  </si>
  <si>
    <t>Kostafdelinger og kollegier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</si>
  <si>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</si>
  <si>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</si>
  <si>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</si>
  <si>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</si>
  <si>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</si>
  <si>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</si>
  <si>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</si>
  <si>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</si>
  <si>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</si>
  <si>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</si>
  <si>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</si>
  <si>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</si>
  <si>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</si>
  <si>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</si>
  <si>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</si>
  <si>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</si>
  <si>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</si>
  <si>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500</t>
  </si>
  <si>
    <t>510</t>
  </si>
  <si>
    <t>520</t>
  </si>
  <si>
    <t>530</t>
  </si>
  <si>
    <t>Resultat af ekstraordinære poster i alt</t>
  </si>
  <si>
    <t>210</t>
  </si>
  <si>
    <t>Produktionsanlæg, maskiner og udstyr</t>
  </si>
  <si>
    <t>Afledte finansielle instrumenter</t>
  </si>
  <si>
    <t>Egenkapital pr. oprettelsesdato</t>
  </si>
  <si>
    <t>Overført resultat</t>
  </si>
  <si>
    <t>Øvrig egenkapital</t>
  </si>
  <si>
    <t>Gæld til realkreditinstitutter</t>
  </si>
  <si>
    <t xml:space="preserve">Afledte finansielle instrumenter  </t>
  </si>
  <si>
    <t>Bankgæld</t>
  </si>
  <si>
    <t>Eventualaktiver og -forpligtelser</t>
  </si>
  <si>
    <t>Ekstern rekvirentbetaling</t>
  </si>
  <si>
    <t>Myndighedsbetjening, rådgivning og øvige ydelser</t>
  </si>
  <si>
    <t>type</t>
  </si>
  <si>
    <t>RES</t>
  </si>
  <si>
    <t>Sammenligningsår</t>
  </si>
  <si>
    <t>Notenavn</t>
  </si>
  <si>
    <t>Posteringstype</t>
  </si>
  <si>
    <t>1.1</t>
  </si>
  <si>
    <t>1.2</t>
  </si>
  <si>
    <t>1.3</t>
  </si>
  <si>
    <t>Undernotenavn</t>
  </si>
  <si>
    <t>Beløb</t>
  </si>
  <si>
    <t>Institutionsnr.</t>
  </si>
  <si>
    <t>År</t>
  </si>
  <si>
    <t>Artsopdelte driftsomkostninger</t>
  </si>
  <si>
    <t>Erhvervede koncessioner, patenter, licenser, software m.v.</t>
  </si>
  <si>
    <t>Færdiggjorte Udviklingsprojekter</t>
  </si>
  <si>
    <t>Immaterielle udviklingsprojekter under opførelse</t>
  </si>
  <si>
    <t>Igangværende arbejde for egen regning</t>
  </si>
  <si>
    <t>Transportmateriel inkl. skibe</t>
  </si>
  <si>
    <t>It-udstyr</t>
  </si>
  <si>
    <t>Andelsbeviser</t>
  </si>
  <si>
    <t>Reserveret til tab på tilgodehavender fra salg af varer og ydelser m.v.</t>
  </si>
  <si>
    <t>Tilgodehavender hos dattervirksomheder</t>
  </si>
  <si>
    <t>Obligationer</t>
  </si>
  <si>
    <t>Øvrige værdipapirer</t>
  </si>
  <si>
    <t>Egenkapital</t>
  </si>
  <si>
    <t>Egenkapital pr. [oprettelsesdato]</t>
  </si>
  <si>
    <t>Periodiserede donationer</t>
  </si>
  <si>
    <t>Statsgæld</t>
  </si>
  <si>
    <t>Gæld til banker</t>
  </si>
  <si>
    <t>Skyldige indefrosne feriemidler</t>
  </si>
  <si>
    <t>Skyldig løn</t>
  </si>
  <si>
    <t>Feriepengeforpligtelse</t>
  </si>
  <si>
    <t>Forudbetalte bundne tilskud</t>
  </si>
  <si>
    <t>Mellemregning med Skoleskibet DANMARK</t>
  </si>
  <si>
    <t>Anden kortfristet gæld</t>
  </si>
  <si>
    <t>1.4</t>
  </si>
  <si>
    <t>1.5</t>
  </si>
  <si>
    <t>1.6</t>
  </si>
  <si>
    <t>1.7</t>
  </si>
  <si>
    <t>1.8</t>
  </si>
  <si>
    <t>2.1</t>
  </si>
  <si>
    <t>2.2</t>
  </si>
  <si>
    <t>2.3</t>
  </si>
  <si>
    <t>2.4</t>
  </si>
  <si>
    <t>2.5</t>
  </si>
  <si>
    <t>2.6</t>
  </si>
  <si>
    <t>3.1</t>
  </si>
  <si>
    <t>3.2</t>
  </si>
  <si>
    <t>3.3.</t>
  </si>
  <si>
    <t>3.4</t>
  </si>
  <si>
    <t>4.1</t>
  </si>
  <si>
    <t>4.2</t>
  </si>
  <si>
    <t>4.3</t>
  </si>
  <si>
    <t>4.4</t>
  </si>
  <si>
    <t>5.1</t>
  </si>
  <si>
    <t>5.2</t>
  </si>
  <si>
    <t>5.3</t>
  </si>
  <si>
    <t>6.1</t>
  </si>
  <si>
    <t>6.2</t>
  </si>
  <si>
    <t>6.3</t>
  </si>
  <si>
    <t>7.1</t>
  </si>
  <si>
    <t>7.2</t>
  </si>
  <si>
    <t>7.3</t>
  </si>
  <si>
    <t>8.1</t>
  </si>
  <si>
    <t>8.2</t>
  </si>
  <si>
    <t>8.3</t>
  </si>
  <si>
    <t>9.1</t>
  </si>
  <si>
    <t>9.2</t>
  </si>
  <si>
    <t>9.3</t>
  </si>
  <si>
    <t>10.1</t>
  </si>
  <si>
    <t>11.1</t>
  </si>
  <si>
    <t>10.2</t>
  </si>
  <si>
    <t>10.3</t>
  </si>
  <si>
    <t>11.2</t>
  </si>
  <si>
    <t>11.3</t>
  </si>
  <si>
    <t>12.1</t>
  </si>
  <si>
    <t>12.2</t>
  </si>
  <si>
    <t>12.3</t>
  </si>
  <si>
    <t>12.4</t>
  </si>
  <si>
    <t>13.1</t>
  </si>
  <si>
    <t>13.2</t>
  </si>
  <si>
    <t>Regnskabsår</t>
  </si>
  <si>
    <t xml:space="preserve">Af- og nedskrivninger på anlægsaktiver </t>
  </si>
  <si>
    <t xml:space="preserve">Ændring i hensatte forpligtelser </t>
  </si>
  <si>
    <t>Avance/tab ved afhændelse af anlægsaktiver</t>
  </si>
  <si>
    <t>Øvrige ikke-kontante driftsposter</t>
  </si>
  <si>
    <t>Tilbageførsel af poster uden likviditetseffekt</t>
  </si>
  <si>
    <t>Ændring i varebeholdninger</t>
  </si>
  <si>
    <t>Ændring i tilgodehavender ekskl. igangværende tilskudsaktivitet</t>
  </si>
  <si>
    <t>Ændring i igangværende tilskudsaktivitet</t>
  </si>
  <si>
    <t>Ændring i kortfristede gældsforpligtelser ekskl. forudbetalte bundne tilskud</t>
  </si>
  <si>
    <t>Ændring i forudbetalte bundne tilskud</t>
  </si>
  <si>
    <t>Ændringer i driftskapital</t>
  </si>
  <si>
    <t>Pengestrømme fra driftsaktivitet i alt</t>
  </si>
  <si>
    <t>Køb af immaterielle anlægsaktiver</t>
  </si>
  <si>
    <t>Salg af immaterielle anlægsaktiver</t>
  </si>
  <si>
    <t>Køb af materielle anlægsaktiver</t>
  </si>
  <si>
    <t>Salg af materielle anlægsaktiver</t>
  </si>
  <si>
    <t>Køb af finansielle anlægsaktiver</t>
  </si>
  <si>
    <t>Salg af finansielle anlægsaktiver</t>
  </si>
  <si>
    <t>Pengestrømme fra investeringsaktivitet i alt</t>
  </si>
  <si>
    <t>Optagelse af bank- og realkreditgæld</t>
  </si>
  <si>
    <t>Afdrag på bank- og realkreditgæld</t>
  </si>
  <si>
    <t>Ændring i donationsforpligtelser</t>
  </si>
  <si>
    <t>Ændring i øvrige langfristede gældsforpligtelser</t>
  </si>
  <si>
    <t>Pengestrømme fra finansieringsaktivitet i alt</t>
  </si>
  <si>
    <t>Årets pengestrøm</t>
  </si>
  <si>
    <t>Likvide beholdninger inkl. værdipapirer i alt, primo</t>
  </si>
  <si>
    <t>Likvide beholdninger inkl. værdipapirer i alt, ultimo</t>
  </si>
  <si>
    <t>11.4</t>
  </si>
  <si>
    <t>11.5</t>
  </si>
  <si>
    <t>Reetablering af lejemål</t>
  </si>
  <si>
    <t>1</t>
  </si>
  <si>
    <t>2</t>
  </si>
  <si>
    <t>3</t>
  </si>
  <si>
    <t>4</t>
  </si>
  <si>
    <t>5</t>
  </si>
  <si>
    <t>8</t>
  </si>
  <si>
    <t>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</si>
  <si>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</si>
  <si>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</si>
  <si>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</si>
  <si>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</si>
  <si>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</si>
  <si>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</si>
  <si>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</si>
  <si>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</si>
  <si>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</si>
  <si>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</si>
  <si>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</si>
  <si>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</si>
  <si>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</si>
  <si>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Deposita vedr. lejemål</t>
  </si>
  <si>
    <t>25</t>
  </si>
  <si>
    <t>Øvrige deposita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</si>
  <si>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</si>
  <si>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</si>
  <si>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</si>
  <si>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</si>
  <si>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</si>
  <si>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</si>
  <si>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</si>
  <si>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</si>
  <si>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</si>
  <si>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</si>
  <si>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</si>
  <si>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</si>
  <si>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</si>
  <si>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</si>
  <si>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</si>
  <si>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</si>
  <si>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</si>
  <si>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</si>
  <si>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</si>
  <si>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</si>
  <si>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</si>
  <si>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</si>
  <si>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</si>
  <si>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</si>
  <si>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</si>
  <si>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</si>
  <si>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</si>
  <si>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</si>
  <si>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</si>
  <si>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</si>
  <si>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</si>
  <si>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</si>
  <si>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</si>
  <si>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</si>
  <si>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</si>
  <si>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</si>
  <si>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</si>
  <si>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</si>
  <si>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</si>
  <si>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71</t>
  </si>
  <si>
    <t>72</t>
  </si>
  <si>
    <t>69</t>
  </si>
  <si>
    <t>Hierarki</t>
  </si>
  <si>
    <t>Underhierarki</t>
  </si>
  <si>
    <t>31e</t>
  </si>
  <si>
    <t>31a</t>
  </si>
  <si>
    <t>31b</t>
  </si>
  <si>
    <t>31c</t>
  </si>
  <si>
    <t>31d</t>
  </si>
  <si>
    <t>165</t>
  </si>
  <si>
    <t>Tab ved salg af bygninger, og grunde og materielle anlæg samt nedskr. på bygning</t>
  </si>
  <si>
    <t>Indtægter</t>
  </si>
  <si>
    <t>Omkostninger</t>
  </si>
  <si>
    <t>2.7</t>
  </si>
  <si>
    <t>Tilskud til forskning og udvikling</t>
  </si>
  <si>
    <t>Periodiserede anlægsdonationer</t>
  </si>
  <si>
    <t>4.5</t>
  </si>
  <si>
    <t>4.6</t>
  </si>
  <si>
    <t>Institutionstype</t>
  </si>
  <si>
    <t>Institutionsnavn</t>
  </si>
  <si>
    <t>UNI</t>
  </si>
  <si>
    <t>PH</t>
  </si>
  <si>
    <t>EA</t>
  </si>
  <si>
    <t>MAR</t>
  </si>
  <si>
    <t>101530</t>
  </si>
  <si>
    <t>IT-Universitetet i København</t>
  </si>
  <si>
    <t>101582</t>
  </si>
  <si>
    <t>Københavns Universitet</t>
  </si>
  <si>
    <t>147406</t>
  </si>
  <si>
    <t>Copenhagen Business School - Handelshøjskolen</t>
  </si>
  <si>
    <t>173405</t>
  </si>
  <si>
    <t>Danmarks Tekniske Universitet</t>
  </si>
  <si>
    <t>265407</t>
  </si>
  <si>
    <t>Roskilde Universitet</t>
  </si>
  <si>
    <t>461437</t>
  </si>
  <si>
    <t>Syddansk Universitet</t>
  </si>
  <si>
    <t>751465</t>
  </si>
  <si>
    <t>Aarhus Universitet</t>
  </si>
  <si>
    <t>851446</t>
  </si>
  <si>
    <t>Aalborg Universitet</t>
  </si>
  <si>
    <t>Institution</t>
  </si>
  <si>
    <t>Datatype</t>
  </si>
  <si>
    <t>ÅR</t>
  </si>
  <si>
    <t>Anlægsnote</t>
  </si>
  <si>
    <t>Kontantvurdering af bygninger og grunde ultimo</t>
  </si>
  <si>
    <t>Myndighedsbetjening, rådgivning og øvrige ydelser</t>
  </si>
  <si>
    <t>Driftsomkostninger i alt</t>
  </si>
  <si>
    <t>Resultat</t>
  </si>
  <si>
    <t>Instrumenttype</t>
  </si>
  <si>
    <t>Lån nr.</t>
  </si>
  <si>
    <t>Ejendom</t>
  </si>
  <si>
    <t>Rente (pct.)</t>
  </si>
  <si>
    <t>Fast/variabel rente</t>
  </si>
  <si>
    <t>Afdragsfrihed</t>
  </si>
  <si>
    <t>Afdragsfrihed udløb</t>
  </si>
  <si>
    <t>Hovedstol</t>
  </si>
  <si>
    <t>Restgæld</t>
  </si>
  <si>
    <t>Udløb</t>
  </si>
  <si>
    <t>ISIN-kode</t>
  </si>
  <si>
    <t>Bidrag (pct.)</t>
  </si>
  <si>
    <t>Løbetid</t>
  </si>
  <si>
    <t>Markedsværdi (pr. 31/12)</t>
  </si>
  <si>
    <t>Forrentning</t>
  </si>
  <si>
    <t>Fast forrentet</t>
  </si>
  <si>
    <t>Variabel</t>
  </si>
  <si>
    <t>N/A</t>
  </si>
  <si>
    <t>Ændring i gæld vedr. finansiel leasing (KP)</t>
  </si>
  <si>
    <t>DKK</t>
  </si>
  <si>
    <t>EUR</t>
  </si>
  <si>
    <t>Periodeafgrænsningsposter</t>
  </si>
  <si>
    <t>Lånetype</t>
  </si>
  <si>
    <t>Derivater</t>
  </si>
  <si>
    <t>Annuitetslån</t>
  </si>
  <si>
    <t>Ja</t>
  </si>
  <si>
    <t>Byggekredit</t>
  </si>
  <si>
    <t>Nej</t>
  </si>
  <si>
    <t>Kontantlån</t>
  </si>
  <si>
    <t>Obligationslån</t>
  </si>
  <si>
    <t>Prioritetslån</t>
  </si>
  <si>
    <t>Rentetilpasningslån</t>
  </si>
  <si>
    <t>Statslån</t>
  </si>
  <si>
    <t>Andet</t>
  </si>
  <si>
    <t>Renteloft</t>
  </si>
  <si>
    <t>Renteswap</t>
  </si>
  <si>
    <t>Låntype</t>
  </si>
  <si>
    <t>Låntypespecifikation</t>
  </si>
  <si>
    <t>t.kr.</t>
  </si>
  <si>
    <t>6</t>
  </si>
  <si>
    <t>7</t>
  </si>
  <si>
    <t>Tilgodehavender</t>
  </si>
  <si>
    <t>Værdipapirer i alt</t>
  </si>
  <si>
    <t>Hensatte forpligtelser i alt</t>
  </si>
  <si>
    <t>Kortfristede gældsforpligtelser</t>
  </si>
  <si>
    <t>73</t>
  </si>
  <si>
    <t>74</t>
  </si>
  <si>
    <t>75</t>
  </si>
  <si>
    <t>76</t>
  </si>
  <si>
    <t>77</t>
  </si>
  <si>
    <t>78</t>
  </si>
  <si>
    <t>79</t>
  </si>
  <si>
    <t>81</t>
  </si>
  <si>
    <t>82</t>
  </si>
  <si>
    <t>83</t>
  </si>
  <si>
    <t>84</t>
  </si>
  <si>
    <t>85</t>
  </si>
  <si>
    <t>86</t>
  </si>
  <si>
    <t>87</t>
  </si>
  <si>
    <t>BAL</t>
  </si>
  <si>
    <t>Aktiver</t>
  </si>
  <si>
    <t>14.1</t>
  </si>
  <si>
    <t>14.2</t>
  </si>
  <si>
    <t>14.3</t>
  </si>
  <si>
    <t>15.1</t>
  </si>
  <si>
    <t>15.2</t>
  </si>
  <si>
    <t>15.3</t>
  </si>
  <si>
    <t>15.4</t>
  </si>
  <si>
    <t>15.5</t>
  </si>
  <si>
    <t>15.6</t>
  </si>
  <si>
    <t>15.7</t>
  </si>
  <si>
    <t>15.8</t>
  </si>
  <si>
    <t>16.1</t>
  </si>
  <si>
    <t>16.2</t>
  </si>
  <si>
    <t>16.3</t>
  </si>
  <si>
    <t>16.4</t>
  </si>
  <si>
    <t>16.5</t>
  </si>
  <si>
    <t>16.6</t>
  </si>
  <si>
    <t>16.7</t>
  </si>
  <si>
    <t>Afledte finansielle instrumenter - Aktiver 1</t>
  </si>
  <si>
    <t>16.8</t>
  </si>
  <si>
    <t>16.9</t>
  </si>
  <si>
    <t>17.1</t>
  </si>
  <si>
    <t>18.1</t>
  </si>
  <si>
    <t>18.2</t>
  </si>
  <si>
    <t>18.3</t>
  </si>
  <si>
    <t>Tilgodehavender fra salg af varer og tjenesteydelser</t>
  </si>
  <si>
    <t>18.4</t>
  </si>
  <si>
    <t>18.5</t>
  </si>
  <si>
    <t>18.6</t>
  </si>
  <si>
    <t>Hensættelse til tab på igangværende tilskudsaktivitet</t>
  </si>
  <si>
    <t>18.7</t>
  </si>
  <si>
    <t>18.8</t>
  </si>
  <si>
    <t>18.9</t>
  </si>
  <si>
    <t>18.10</t>
  </si>
  <si>
    <t>18.11</t>
  </si>
  <si>
    <t>Værdipapirer og likvide beholdninger</t>
  </si>
  <si>
    <t>19.1</t>
  </si>
  <si>
    <t>19.2</t>
  </si>
  <si>
    <t>19.3</t>
  </si>
  <si>
    <t>Afledte finansielle instrumenter - Aktiver 2</t>
  </si>
  <si>
    <t>Passiver</t>
  </si>
  <si>
    <t>20.1</t>
  </si>
  <si>
    <t>20.2</t>
  </si>
  <si>
    <t>20.3</t>
  </si>
  <si>
    <t>21.1</t>
  </si>
  <si>
    <t>21.2</t>
  </si>
  <si>
    <t>21.3</t>
  </si>
  <si>
    <t>Andre hensatte forpligtelser</t>
  </si>
  <si>
    <t>22.1</t>
  </si>
  <si>
    <t>22.2</t>
  </si>
  <si>
    <t>22.3</t>
  </si>
  <si>
    <t>22.4</t>
  </si>
  <si>
    <t>22.5</t>
  </si>
  <si>
    <t>22.6</t>
  </si>
  <si>
    <t>Afledte finansielle instrumenter - Passiver 1</t>
  </si>
  <si>
    <t>22.7</t>
  </si>
  <si>
    <t>22.8</t>
  </si>
  <si>
    <t>22.9</t>
  </si>
  <si>
    <t>23.1</t>
  </si>
  <si>
    <t>Kortfristet del af periodiserede donationer</t>
  </si>
  <si>
    <t>23.2</t>
  </si>
  <si>
    <t>23.3</t>
  </si>
  <si>
    <t>Gæld til dattervirksomheder</t>
  </si>
  <si>
    <t>23.4</t>
  </si>
  <si>
    <t>23.7</t>
  </si>
  <si>
    <t>Afledte finansielle instrumenter - Passiver 2</t>
  </si>
  <si>
    <t>23.8</t>
  </si>
  <si>
    <t>23.9</t>
  </si>
  <si>
    <t>23.10</t>
  </si>
  <si>
    <t>23.11</t>
  </si>
  <si>
    <t>23.12</t>
  </si>
  <si>
    <t>23.13</t>
  </si>
  <si>
    <t>23.14</t>
  </si>
  <si>
    <t>23.15</t>
  </si>
  <si>
    <t>23.16</t>
  </si>
  <si>
    <t>23.17</t>
  </si>
  <si>
    <t>Almindelig virksomhed</t>
  </si>
  <si>
    <t>Tilskudsfinansieret forskningsvirksomhed</t>
  </si>
  <si>
    <t xml:space="preserve">Akkumuleret resultat for IDV </t>
  </si>
  <si>
    <t xml:space="preserve">Akkumuleret resultat for IDV i udlandet </t>
  </si>
  <si>
    <t>Akkumuleret indskud</t>
  </si>
  <si>
    <t>Ændring i deposita opført som finansielle anlægsaktiver</t>
  </si>
  <si>
    <t>Optagelse af gæld til staten og kommuner</t>
  </si>
  <si>
    <t>Afdrag på gæld til staten og kommuner</t>
  </si>
  <si>
    <t>18.12</t>
  </si>
  <si>
    <t>Lønrelaterede hensatte forpligtelser</t>
  </si>
  <si>
    <t>Gæld til staten</t>
  </si>
  <si>
    <t>Gæld til kommuner</t>
  </si>
  <si>
    <t>Kortfristet del af langfristet statsgæld</t>
  </si>
  <si>
    <t>Kortfristet del af langfristet kommunal gæld</t>
  </si>
  <si>
    <t>Kortfristet del af gæld til banker og realkreditinstitutter</t>
  </si>
  <si>
    <t>23.5</t>
  </si>
  <si>
    <t>Korte banklån</t>
  </si>
  <si>
    <t>23.6</t>
  </si>
  <si>
    <t>Korte driftskreditter</t>
  </si>
  <si>
    <t>Træk på kassekredit</t>
  </si>
  <si>
    <t>Forudbetalt tilskud for det kommende regnskabsår fra Uddannelses- og Forskningsministeriet</t>
  </si>
  <si>
    <t>Forudbetalt tilskud for det kommende regnskabsår fra Børne- og Undervisningsministeriet</t>
  </si>
  <si>
    <t>23.18</t>
  </si>
  <si>
    <t>Periodiserede særtilskud fra Uddannelses- og Forskningsministeriet</t>
  </si>
  <si>
    <t>23.19</t>
  </si>
  <si>
    <t>Gæld til leverandører af varer og tjenesteydelser</t>
  </si>
  <si>
    <t>23.20</t>
  </si>
  <si>
    <t>23.21</t>
  </si>
  <si>
    <t>88</t>
  </si>
  <si>
    <t>89</t>
  </si>
  <si>
    <t>37 Gæld til dattervirksomheder</t>
  </si>
  <si>
    <t>91</t>
  </si>
  <si>
    <t>92</t>
  </si>
  <si>
    <t>93</t>
  </si>
  <si>
    <t>15 Erhvervede koncessioner, patenter, licenser, software m.v.</t>
  </si>
  <si>
    <t>15 Færdiggjorte Udviklingsprojekter</t>
  </si>
  <si>
    <t>15 Immaterielle udviklingsprojekter under opførelse</t>
  </si>
  <si>
    <t>16 Grunde og bygninger</t>
  </si>
  <si>
    <t>16 Igangværende arbejde for egen regning</t>
  </si>
  <si>
    <t>16 Installationer</t>
  </si>
  <si>
    <t>16 Indretning af lejede lokaler</t>
  </si>
  <si>
    <t>16 Transportmateriel inkl. skibe</t>
  </si>
  <si>
    <t>16 Produktionsanlæg, maskiner og udstyr</t>
  </si>
  <si>
    <t>16 It-udstyr</t>
  </si>
  <si>
    <t>16 Inventar</t>
  </si>
  <si>
    <t>17 Aktier/andele i pengeinstitutter</t>
  </si>
  <si>
    <t>18 Andelsbeviser</t>
  </si>
  <si>
    <t>19 Kapitalandele i datterselskaber</t>
  </si>
  <si>
    <t>20 Øvrige kapitalandele</t>
  </si>
  <si>
    <t>21 Gældsbreve fra staten</t>
  </si>
  <si>
    <t>94</t>
  </si>
  <si>
    <t>23.22</t>
  </si>
  <si>
    <t>Øvrige periodeafgrænsningsposter [evt. specifikation, f.eks. forudbetalt deltagerbetaling]</t>
  </si>
  <si>
    <t>Formålsfordelte omkostninger (angives i hele kr.)</t>
  </si>
  <si>
    <t>Virksomhedstype</t>
  </si>
  <si>
    <t>Regnskab 2025</t>
  </si>
  <si>
    <t>2025</t>
  </si>
  <si>
    <t>Pengestrøm</t>
  </si>
  <si>
    <t>Boligformål</t>
  </si>
  <si>
    <t>Formålsfordelte omkostninger</t>
  </si>
  <si>
    <t>Indtægter og omkostninger på virksomhedstyper</t>
  </si>
  <si>
    <t>Indberetning af årsrapportdata</t>
  </si>
  <si>
    <t>Vælg institutionsnavn</t>
  </si>
  <si>
    <t xml:space="preserve">Institutionsnr. </t>
  </si>
  <si>
    <t>Kontaktperson (navn)</t>
  </si>
  <si>
    <t>Kontaktperson (mail)</t>
  </si>
  <si>
    <t>Udfyldes automatisk</t>
  </si>
  <si>
    <t>Resultatopgørelse</t>
  </si>
  <si>
    <t>Budgetår</t>
  </si>
  <si>
    <t>Budgetteret resultat</t>
  </si>
  <si>
    <t>Kontantvurdering af grunde og bygninger (angives i hele kr.)</t>
  </si>
  <si>
    <t>Forventninger til det kommende år (angives i hele kr.)</t>
  </si>
  <si>
    <t>Tilskudsfinansieret aktivitet</t>
  </si>
  <si>
    <t>Indtægtsdækket virksomhed</t>
  </si>
  <si>
    <t>Indtægtsdækket virksomhed vedr. udbud i udlandet</t>
  </si>
  <si>
    <t>Retsmedicinske undersøgelser</t>
  </si>
  <si>
    <t>Indtægter og omkostninger på virksomhedstyper (angives i hele kr.)</t>
  </si>
  <si>
    <t>Indskudte midler i fonde, hvis hovedformål er at etablere universitetsnære boliger (angives i hele kr.)</t>
  </si>
  <si>
    <t>Fond</t>
  </si>
  <si>
    <t>Indskud i 2025</t>
  </si>
  <si>
    <t>Administrationsomkostninger til fonde og foreninger(angives i hele kr.)</t>
  </si>
  <si>
    <t>Omkostninger i 2025</t>
  </si>
  <si>
    <t>Tilskud til forskningsbaseret myndighedsbetjening</t>
  </si>
  <si>
    <t>Uddannelsestilskud, deltidsuddannelse/åben uddannelse</t>
  </si>
  <si>
    <t>Pengestrømsopgørelse</t>
  </si>
  <si>
    <t>Realkreditgæld</t>
  </si>
  <si>
    <t>Kommunal og regional gæld</t>
  </si>
  <si>
    <t>(Negativ udtryk for et underskud)</t>
  </si>
  <si>
    <t>30e Afledte finansielle instrumenter</t>
  </si>
  <si>
    <t>22 Deposita vedr. lejemål</t>
  </si>
  <si>
    <t>22 Øvrige deposita</t>
  </si>
  <si>
    <t>23 Tilgodehavender fra salg af varer og ydelser m.v.</t>
  </si>
  <si>
    <t>23 Tilgodehavender hos dattervirksomheder</t>
  </si>
  <si>
    <t>23 Reserveret til tab på tilgodehavender fra salg af varer og ydelser m.v.</t>
  </si>
  <si>
    <t>24 Tilgodehavender fra igangværende tilskudsaktivitet</t>
  </si>
  <si>
    <t>24 Reserveret til tab på igangværende tilskudsaktivitet</t>
  </si>
  <si>
    <t>25 Andre tilgodehavender</t>
  </si>
  <si>
    <t>Langfristede tilgodehavender (Kun KU)</t>
  </si>
  <si>
    <t>26 Periodeafgrænsningsposter</t>
  </si>
  <si>
    <t>27 Obligationer</t>
  </si>
  <si>
    <t>27 Øvrige værdipapirer</t>
  </si>
  <si>
    <t>28 Reetablering af lejemål</t>
  </si>
  <si>
    <t>28 Lønrelaterede hensatte forpligtelser</t>
  </si>
  <si>
    <t>28 Andre hensatte forpligelser</t>
  </si>
  <si>
    <t>29 Periodiserede donationer</t>
  </si>
  <si>
    <t>30a Gæld til staten</t>
  </si>
  <si>
    <t>30b Gæld til kommuner og regioner</t>
  </si>
  <si>
    <t>30c Gæld til realkreditinstitutter</t>
  </si>
  <si>
    <t>30d Gæld til banker</t>
  </si>
  <si>
    <t>31 Gæld vedrørende finansiel leasing</t>
  </si>
  <si>
    <t>32 Anden langfristet gæld</t>
  </si>
  <si>
    <t xml:space="preserve">29 Kortfristet del af periodiserede donationer      </t>
  </si>
  <si>
    <t>33 Kortfristet del af langfristet statsgæld</t>
  </si>
  <si>
    <t>33 Kortfristet del af langfristet kommunal og regional gæld</t>
  </si>
  <si>
    <t>33 Kortfristet del af gæld til banker og realkreditinstitutter</t>
  </si>
  <si>
    <t>34 Korte banklån</t>
  </si>
  <si>
    <t>34 Træk på kassekredit</t>
  </si>
  <si>
    <t>34 Korte driftskreditter</t>
  </si>
  <si>
    <t>35 Forudbetalte tilskud for det kommende regnskabsår fra Uddannelses og Forskningsministeriet</t>
  </si>
  <si>
    <t>35 Forudbetalte tilskud for det kommende regnskabsår fra Børne- og Undervisningsministeriet</t>
  </si>
  <si>
    <t>35 Periodiserede særtilskud fra Uddannelses- og Forskningsministeriet</t>
  </si>
  <si>
    <t>35  Øvrige periodeafgrænsningsposter [evt. specifikation, f.eks. forudbetalt deltagerbetaling]</t>
  </si>
  <si>
    <t>36 Gæld til leverandører af varer og tjenesteydelser</t>
  </si>
  <si>
    <t>37 Anden kortfristet gæld</t>
  </si>
  <si>
    <t>38 Andre forpligtelser</t>
  </si>
  <si>
    <t>39 Eventualaktiver og -forpligtelser</t>
  </si>
  <si>
    <t>Langfristede tilgodehavender</t>
  </si>
  <si>
    <t>Banklån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</si>
</sst>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6" x14ac:knownFonts="1"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4"/>
      <color rgb="FFD03635"/>
      <name val="Corbel"/>
      <family val="2"/>
    </font>
    <font>
      <sz val="10"/>
      <name val="Corbel"/>
      <family val="2"/>
    </font>
    <font>
      <b/>
      <sz val="10"/>
      <name val="Corbel"/>
      <family val="2"/>
    </font>
    <font>
      <b/>
      <sz val="10"/>
      <color rgb="FFD03635"/>
      <name val="Corbel"/>
      <family val="2"/>
    </font>
    <font>
      <sz val="10"/>
      <color rgb="FFD03635"/>
      <name val="Corbe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0"/>
      <name val="Tahoma"/>
      <family val="2"/>
    </font>
    <font>
      <sz val="10"/>
      <color rgb="FFFF0000"/>
      <name val="Tahoma"/>
      <family val="2"/>
    </font>
    <font>
      <b/>
      <sz val="9"/>
      <color indexed="81"/>
      <name val="Tahoma"/>
      <family val="2"/>
    </font>
    <font>
      <b/>
      <sz val="11"/>
      <name val="Tahoma"/>
      <family val="2"/>
    </font>
    <font>
      <b/>
      <sz val="11"/>
      <color rgb="FFFF0000"/>
      <name val="Calibri"/>
      <family val="2"/>
      <scheme val="minor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i/>
      <sz val="10"/>
      <color rgb="FF000000"/>
      <name val="Tahoma"/>
      <family val="2"/>
    </font>
    <font>
      <b/>
      <sz val="10"/>
      <color theme="1"/>
      <name val="Tahoma"/>
      <family val="2"/>
    </font>
    <font>
      <sz val="8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medium">
        <color rgb="FFBBBBBB"/>
      </right>
      <top/>
      <bottom style="medium">
        <color rgb="FFBBBBBB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thick">
        <color rgb="FFB7B7B7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0" fontId="9" fillId="0" borderId="0"/>
    <xf numFmtId="164" fontId="2" fillId="0" borderId="0" applyFont="0" applyFill="0" applyBorder="0" applyAlignment="0" applyProtection="0"/>
    <xf numFmtId="0" fontId="9" fillId="0" borderId="0"/>
    <xf numFmtId="0" fontId="9" fillId="0" borderId="0"/>
    <xf numFmtId="9" fontId="2" fillId="0" borderId="0" applyFont="0" applyFill="0" applyBorder="0" applyAlignment="0" applyProtection="0"/>
  </cellStyleXfs>
  <cellXfs count="157">
    <xf numFmtId="0" fontId="0" fillId="0" borderId="0" xfId="0"/>
    <xf numFmtId="0" fontId="3" fillId="0" borderId="0" xfId="0" applyFont="1" applyAlignment="1">
      <alignment vertical="top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right" vertical="top"/>
    </xf>
    <xf numFmtId="0" fontId="5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3" fontId="5" fillId="2" borderId="2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right" vertical="top"/>
    </xf>
    <xf numFmtId="0" fontId="7" fillId="0" borderId="0" xfId="0" applyFont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5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3" fontId="5" fillId="0" borderId="3" xfId="0" applyNumberFormat="1" applyFont="1" applyFill="1" applyBorder="1" applyAlignment="1">
      <alignment horizontal="right" vertical="top"/>
    </xf>
    <xf numFmtId="3" fontId="5" fillId="0" borderId="3" xfId="0" applyNumberFormat="1" applyFont="1" applyBorder="1" applyAlignment="1">
      <alignment horizontal="right" vertical="top"/>
    </xf>
    <xf numFmtId="0" fontId="5" fillId="0" borderId="10" xfId="0" applyFont="1" applyBorder="1" applyAlignment="1">
      <alignment vertical="top"/>
    </xf>
    <xf numFmtId="3" fontId="5" fillId="0" borderId="11" xfId="0" applyNumberFormat="1" applyFont="1" applyFill="1" applyBorder="1" applyAlignment="1">
      <alignment horizontal="right" vertical="top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 vertical="top"/>
    </xf>
    <xf numFmtId="3" fontId="4" fillId="2" borderId="0" xfId="0" applyNumberFormat="1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4" fillId="2" borderId="3" xfId="0" applyFont="1" applyFill="1" applyBorder="1" applyAlignment="1">
      <alignment horizontal="center" vertical="top"/>
    </xf>
    <xf numFmtId="3" fontId="5" fillId="2" borderId="3" xfId="0" applyNumberFormat="1" applyFont="1" applyFill="1" applyBorder="1" applyAlignment="1">
      <alignment horizontal="right" vertical="top"/>
    </xf>
    <xf numFmtId="3" fontId="4" fillId="2" borderId="2" xfId="0" applyNumberFormat="1" applyFont="1" applyFill="1" applyBorder="1" applyAlignment="1">
      <alignment horizontal="right" vertical="top"/>
    </xf>
    <xf numFmtId="3" fontId="5" fillId="2" borderId="3" xfId="0" applyNumberFormat="1" applyFont="1" applyFill="1" applyBorder="1" applyAlignment="1">
      <alignment vertical="top"/>
    </xf>
    <xf numFmtId="0" fontId="4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vertical="top"/>
    </xf>
    <xf numFmtId="3" fontId="4" fillId="0" borderId="0" xfId="0" applyNumberFormat="1" applyFont="1" applyFill="1" applyAlignment="1">
      <alignment vertical="top"/>
    </xf>
    <xf numFmtId="0" fontId="4" fillId="2" borderId="6" xfId="0" applyFont="1" applyFill="1" applyBorder="1" applyAlignment="1">
      <alignment horizontal="center" vertical="top"/>
    </xf>
    <xf numFmtId="3" fontId="5" fillId="2" borderId="6" xfId="0" applyNumberFormat="1" applyFont="1" applyFill="1" applyBorder="1" applyAlignment="1">
      <alignment vertical="top"/>
    </xf>
    <xf numFmtId="3" fontId="5" fillId="2" borderId="6" xfId="0" applyNumberFormat="1" applyFont="1" applyFill="1" applyBorder="1" applyAlignment="1">
      <alignment horizontal="right" vertical="top"/>
    </xf>
    <xf numFmtId="3" fontId="4" fillId="2" borderId="0" xfId="0" applyNumberFormat="1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4" fontId="4" fillId="2" borderId="0" xfId="0" applyNumberFormat="1" applyFont="1" applyFill="1" applyAlignment="1">
      <alignment vertical="top"/>
    </xf>
    <xf numFmtId="0" fontId="4" fillId="0" borderId="2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/>
    </xf>
    <xf numFmtId="0" fontId="9" fillId="0" borderId="0" xfId="4"/>
    <xf numFmtId="49" fontId="9" fillId="0" borderId="0" xfId="4" applyNumberFormat="1"/>
    <xf numFmtId="0" fontId="4" fillId="2" borderId="14" xfId="0" applyFont="1" applyFill="1" applyBorder="1" applyAlignment="1">
      <alignment horizontal="center" vertical="top"/>
    </xf>
    <xf numFmtId="0" fontId="4" fillId="0" borderId="0" xfId="0" applyFont="1"/>
    <xf numFmtId="49" fontId="0" fillId="0" borderId="0" xfId="0" applyNumberFormat="1"/>
    <xf numFmtId="49" fontId="9" fillId="0" borderId="12" xfId="7" applyNumberFormat="1" applyBorder="1"/>
    <xf numFmtId="0" fontId="9" fillId="0" borderId="0" xfId="7"/>
    <xf numFmtId="49" fontId="9" fillId="0" borderId="0" xfId="7" applyNumberFormat="1"/>
    <xf numFmtId="0" fontId="10" fillId="0" borderId="0" xfId="7" applyFont="1"/>
    <xf numFmtId="0" fontId="4" fillId="2" borderId="16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vertical="top"/>
    </xf>
    <xf numFmtId="0" fontId="12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5" fillId="5" borderId="20" xfId="0" applyFont="1" applyFill="1" applyBorder="1"/>
    <xf numFmtId="0" fontId="14" fillId="6" borderId="20" xfId="0" applyFont="1" applyFill="1" applyBorder="1"/>
    <xf numFmtId="0" fontId="14" fillId="0" borderId="20" xfId="0" applyFont="1" applyBorder="1"/>
    <xf numFmtId="0" fontId="15" fillId="5" borderId="21" xfId="0" applyFont="1" applyFill="1" applyBorder="1"/>
    <xf numFmtId="0" fontId="16" fillId="5" borderId="22" xfId="0" applyFont="1" applyFill="1" applyBorder="1"/>
    <xf numFmtId="0" fontId="16" fillId="5" borderId="23" xfId="0" applyFont="1" applyFill="1" applyBorder="1"/>
    <xf numFmtId="0" fontId="15" fillId="5" borderId="23" xfId="0" applyFont="1" applyFill="1" applyBorder="1"/>
    <xf numFmtId="0" fontId="14" fillId="0" borderId="24" xfId="0" applyFont="1" applyBorder="1"/>
    <xf numFmtId="0" fontId="14" fillId="6" borderId="24" xfId="0" applyFont="1" applyFill="1" applyBorder="1"/>
    <xf numFmtId="3" fontId="4" fillId="2" borderId="16" xfId="0" applyNumberFormat="1" applyFont="1" applyFill="1" applyBorder="1" applyAlignment="1">
      <alignment horizontal="right" vertical="top"/>
    </xf>
    <xf numFmtId="0" fontId="4" fillId="2" borderId="25" xfId="0" applyFont="1" applyFill="1" applyBorder="1" applyAlignment="1">
      <alignment vertical="top"/>
    </xf>
    <xf numFmtId="3" fontId="5" fillId="2" borderId="26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vertical="top"/>
    </xf>
    <xf numFmtId="0" fontId="4" fillId="2" borderId="25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49" fontId="10" fillId="0" borderId="0" xfId="0" applyNumberFormat="1" applyFont="1"/>
    <xf numFmtId="49" fontId="10" fillId="0" borderId="12" xfId="0" applyNumberFormat="1" applyFont="1" applyBorder="1"/>
    <xf numFmtId="49" fontId="0" fillId="0" borderId="12" xfId="0" applyNumberFormat="1" applyBorder="1"/>
    <xf numFmtId="0" fontId="4" fillId="0" borderId="0" xfId="5" applyNumberFormat="1" applyFont="1"/>
    <xf numFmtId="2" fontId="4" fillId="0" borderId="0" xfId="5" applyNumberFormat="1" applyFont="1"/>
    <xf numFmtId="0" fontId="17" fillId="0" borderId="0" xfId="0" applyFont="1"/>
    <xf numFmtId="4" fontId="11" fillId="0" borderId="0" xfId="0" applyNumberFormat="1" applyFont="1"/>
    <xf numFmtId="0" fontId="14" fillId="8" borderId="29" xfId="0" applyFont="1" applyFill="1" applyBorder="1"/>
    <xf numFmtId="0" fontId="0" fillId="0" borderId="0" xfId="0" applyAlignment="1">
      <alignment wrapText="1"/>
    </xf>
    <xf numFmtId="49" fontId="9" fillId="0" borderId="0" xfId="0" applyNumberFormat="1" applyFont="1"/>
    <xf numFmtId="0" fontId="15" fillId="7" borderId="30" xfId="0" applyFont="1" applyFill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0" fillId="0" borderId="34" xfId="0" applyBorder="1"/>
    <xf numFmtId="49" fontId="0" fillId="9" borderId="34" xfId="0" applyNumberFormat="1" applyFill="1" applyBorder="1" applyProtection="1">
      <protection locked="0"/>
    </xf>
    <xf numFmtId="0" fontId="0" fillId="10" borderId="34" xfId="0" applyFill="1" applyBorder="1"/>
    <xf numFmtId="0" fontId="0" fillId="10" borderId="34" xfId="0" applyFill="1" applyBorder="1" applyAlignment="1">
      <alignment horizontal="left"/>
    </xf>
    <xf numFmtId="0" fontId="0" fillId="9" borderId="34" xfId="0" applyFill="1" applyBorder="1" applyProtection="1">
      <protection locked="0"/>
    </xf>
    <xf numFmtId="49" fontId="9" fillId="0" borderId="0" xfId="4" applyNumberFormat="1" applyBorder="1"/>
    <xf numFmtId="0" fontId="20" fillId="0" borderId="0" xfId="6" applyFont="1"/>
    <xf numFmtId="49" fontId="9" fillId="0" borderId="0" xfId="6" applyNumberFormat="1"/>
    <xf numFmtId="0" fontId="10" fillId="0" borderId="0" xfId="6" applyFont="1"/>
    <xf numFmtId="0" fontId="2" fillId="0" borderId="0" xfId="4" applyFont="1"/>
    <xf numFmtId="49" fontId="11" fillId="0" borderId="0" xfId="4" applyNumberFormat="1" applyFont="1" applyAlignment="1">
      <alignment horizontal="center"/>
    </xf>
    <xf numFmtId="49" fontId="11" fillId="0" borderId="13" xfId="4" applyNumberFormat="1" applyFont="1" applyBorder="1"/>
    <xf numFmtId="0" fontId="11" fillId="0" borderId="13" xfId="4" applyFont="1" applyBorder="1"/>
    <xf numFmtId="49" fontId="2" fillId="0" borderId="0" xfId="4" applyNumberFormat="1" applyFont="1"/>
    <xf numFmtId="4" fontId="11" fillId="0" borderId="13" xfId="4" applyNumberFormat="1" applyFont="1" applyBorder="1"/>
    <xf numFmtId="49" fontId="11" fillId="0" borderId="0" xfId="4" applyNumberFormat="1" applyFont="1"/>
    <xf numFmtId="0" fontId="11" fillId="0" borderId="0" xfId="4" applyFont="1"/>
    <xf numFmtId="4" fontId="11" fillId="0" borderId="0" xfId="4" applyNumberFormat="1" applyFont="1"/>
    <xf numFmtId="0" fontId="11" fillId="0" borderId="0" xfId="7" applyFont="1"/>
    <xf numFmtId="49" fontId="0" fillId="0" borderId="0" xfId="0" applyNumberFormat="1" applyFont="1"/>
    <xf numFmtId="49" fontId="0" fillId="0" borderId="12" xfId="0" applyNumberFormat="1" applyFont="1" applyBorder="1"/>
    <xf numFmtId="49" fontId="0" fillId="0" borderId="0" xfId="0" applyNumberFormat="1" applyFont="1" applyAlignment="1">
      <alignment wrapText="1"/>
    </xf>
    <xf numFmtId="49" fontId="0" fillId="0" borderId="0" xfId="0" applyNumberFormat="1" applyFont="1" applyFill="1" applyAlignment="1">
      <alignment wrapText="1"/>
    </xf>
    <xf numFmtId="49" fontId="11" fillId="0" borderId="0" xfId="0" applyNumberFormat="1" applyFont="1"/>
    <xf numFmtId="49" fontId="11" fillId="0" borderId="12" xfId="0" applyNumberFormat="1" applyFont="1" applyBorder="1"/>
    <xf numFmtId="4" fontId="11" fillId="0" borderId="0" xfId="7" applyNumberFormat="1" applyFont="1"/>
    <xf numFmtId="0" fontId="0" fillId="0" borderId="15" xfId="0" applyFont="1" applyBorder="1" applyAlignment="1">
      <alignment vertical="top"/>
    </xf>
    <xf numFmtId="0" fontId="21" fillId="0" borderId="15" xfId="0" applyFont="1" applyBorder="1" applyAlignment="1">
      <alignment horizontal="right" vertical="center"/>
    </xf>
    <xf numFmtId="0" fontId="11" fillId="0" borderId="15" xfId="0" applyFont="1" applyBorder="1" applyAlignment="1">
      <alignment vertical="top"/>
    </xf>
    <xf numFmtId="0" fontId="21" fillId="0" borderId="15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top"/>
    </xf>
    <xf numFmtId="0" fontId="24" fillId="0" borderId="35" xfId="0" applyFont="1" applyFill="1" applyBorder="1" applyAlignment="1">
      <alignment vertical="top" wrapText="1"/>
    </xf>
    <xf numFmtId="0" fontId="0" fillId="0" borderId="15" xfId="0" applyFont="1" applyBorder="1" applyAlignment="1">
      <alignment vertical="top" wrapText="1"/>
    </xf>
    <xf numFmtId="0" fontId="22" fillId="0" borderId="15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 wrapText="1"/>
    </xf>
    <xf numFmtId="0" fontId="11" fillId="0" borderId="0" xfId="0" applyFont="1" applyAlignment="1"/>
    <xf numFmtId="0" fontId="11" fillId="0" borderId="0" xfId="0" applyFont="1" applyBorder="1" applyAlignment="1"/>
    <xf numFmtId="0" fontId="0" fillId="0" borderId="0" xfId="0" applyAlignment="1">
      <alignment horizontal="center"/>
    </xf>
    <xf numFmtId="0" fontId="11" fillId="2" borderId="0" xfId="0" applyFont="1" applyFill="1"/>
    <xf numFmtId="0" fontId="24" fillId="0" borderId="36" xfId="0" applyFont="1" applyBorder="1"/>
    <xf numFmtId="0" fontId="0" fillId="0" borderId="37" xfId="0" applyFont="1" applyBorder="1"/>
    <xf numFmtId="0" fontId="0" fillId="0" borderId="38" xfId="0" applyFont="1" applyBorder="1"/>
    <xf numFmtId="0" fontId="19" fillId="0" borderId="32" xfId="0" applyFont="1" applyBorder="1" applyAlignment="1">
      <alignment horizontal="left"/>
    </xf>
    <xf numFmtId="0" fontId="0" fillId="0" borderId="33" xfId="0" applyBorder="1" applyAlignment="1">
      <alignment horizontal="left"/>
    </xf>
    <xf numFmtId="4" fontId="2" fillId="4" borderId="0" xfId="4" applyNumberFormat="1" applyFont="1" applyFill="1" applyProtection="1">
      <protection locked="0"/>
    </xf>
    <xf numFmtId="4" fontId="0" fillId="4" borderId="0" xfId="6" applyNumberFormat="1" applyFont="1" applyFill="1" applyProtection="1">
      <protection locked="0"/>
    </xf>
    <xf numFmtId="0" fontId="11" fillId="4" borderId="15" xfId="0" applyFont="1" applyFill="1" applyBorder="1" applyAlignment="1" applyProtection="1">
      <alignment horizontal="left" vertical="center"/>
      <protection locked="0"/>
    </xf>
    <xf numFmtId="0" fontId="0" fillId="4" borderId="15" xfId="0" applyFont="1" applyFill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12" fillId="0" borderId="19" xfId="0" applyFont="1" applyBorder="1" applyAlignment="1" applyProtection="1">
      <alignment vertical="center" wrapText="1"/>
      <protection locked="0"/>
    </xf>
    <xf numFmtId="0" fontId="14" fillId="8" borderId="29" xfId="0" applyFont="1" applyFill="1" applyBorder="1" applyProtection="1">
      <protection locked="0"/>
    </xf>
    <xf numFmtId="0" fontId="14" fillId="0" borderId="31" xfId="0" applyFont="1" applyBorder="1" applyProtection="1">
      <protection locked="0"/>
    </xf>
    <xf numFmtId="9" fontId="0" fillId="0" borderId="0" xfId="8" applyFont="1" applyProtection="1">
      <protection locked="0"/>
    </xf>
    <xf numFmtId="3" fontId="4" fillId="3" borderId="4" xfId="0" applyNumberFormat="1" applyFont="1" applyFill="1" applyBorder="1" applyAlignment="1" applyProtection="1">
      <alignment horizontal="right" vertical="top"/>
      <protection locked="0"/>
    </xf>
    <xf numFmtId="3" fontId="4" fillId="3" borderId="4" xfId="0" applyNumberFormat="1" applyFont="1" applyFill="1" applyBorder="1" applyAlignment="1" applyProtection="1">
      <alignment vertical="top"/>
      <protection locked="0"/>
    </xf>
    <xf numFmtId="3" fontId="4" fillId="3" borderId="2" xfId="0" applyNumberFormat="1" applyFont="1" applyFill="1" applyBorder="1" applyAlignment="1" applyProtection="1">
      <alignment horizontal="right" vertical="top"/>
      <protection locked="0"/>
    </xf>
    <xf numFmtId="3" fontId="4" fillId="3" borderId="2" xfId="0" applyNumberFormat="1" applyFont="1" applyFill="1" applyBorder="1" applyAlignment="1" applyProtection="1">
      <alignment vertical="top"/>
      <protection locked="0"/>
    </xf>
    <xf numFmtId="3" fontId="5" fillId="3" borderId="3" xfId="0" applyNumberFormat="1" applyFont="1" applyFill="1" applyBorder="1" applyAlignment="1" applyProtection="1">
      <alignment vertical="top"/>
      <protection locked="0"/>
    </xf>
    <xf numFmtId="3" fontId="4" fillId="3" borderId="5" xfId="0" applyNumberFormat="1" applyFont="1" applyFill="1" applyBorder="1" applyAlignment="1" applyProtection="1">
      <alignment vertical="top"/>
      <protection locked="0"/>
    </xf>
    <xf numFmtId="3" fontId="4" fillId="3" borderId="28" xfId="0" applyNumberFormat="1" applyFont="1" applyFill="1" applyBorder="1" applyAlignment="1" applyProtection="1">
      <alignment vertical="top"/>
      <protection locked="0"/>
    </xf>
    <xf numFmtId="0" fontId="0" fillId="0" borderId="0" xfId="0" applyProtection="1"/>
  </cellXfs>
  <cellStyles count="9">
    <cellStyle name="Komma" xfId="5" builtinId="3"/>
    <cellStyle name="Normal" xfId="0" builtinId="0"/>
    <cellStyle name="Normal 3" xfId="2" xr:uid="{00000000-0005-0000-0000-000002000000}"/>
    <cellStyle name="Normal 8" xfId="3" xr:uid="{00000000-0005-0000-0000-000003000000}"/>
    <cellStyle name="Normal_Noter til res. opgørelsen" xfId="6" xr:uid="{00000000-0005-0000-0000-000004000000}"/>
    <cellStyle name="Normal_Noter til res. opgørelsen UNI" xfId="4" xr:uid="{00000000-0005-0000-0000-000005000000}"/>
    <cellStyle name="Normal_Samlet balance" xfId="7" xr:uid="{00000000-0005-0000-0000-000006000000}"/>
    <cellStyle name="Procent" xfId="8" builtinId="5"/>
    <cellStyle name="Procent 2" xfId="1" xr:uid="{00000000-0005-0000-0000-000007000000}"/>
  </cellStyles>
  <dxfs count="74">
    <dxf>
      <protection locked="1" hidden="0"/>
    </dxf>
    <dxf>
      <protection locked="1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ahoma"/>
        <scheme val="none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rbe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rbel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rbel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rbe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medium">
          <color rgb="FFCFCFCF"/>
        </left>
        <right style="medium">
          <color rgb="FFCFCFCF"/>
        </right>
        <top/>
        <bottom style="medium">
          <color rgb="FFCFCFCF"/>
        </bottom>
        <vertical/>
        <horizontal/>
      </border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ahoma"/>
        <family val="2"/>
        <scheme val="none"/>
      </font>
      <fill>
        <patternFill patternType="solid">
          <fgColor theme="9"/>
          <bgColor theme="9"/>
        </patternFill>
      </fill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5</xdr:row>
      <xdr:rowOff>57150</xdr:rowOff>
    </xdr:from>
    <xdr:to>
      <xdr:col>11</xdr:col>
      <xdr:colOff>466725</xdr:colOff>
      <xdr:row>18</xdr:row>
      <xdr:rowOff>57150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D0059C32-EEE6-4329-AD67-C0213B0EF36A}"/>
            </a:ext>
          </a:extLst>
        </xdr:cNvPr>
        <xdr:cNvSpPr txBox="1"/>
      </xdr:nvSpPr>
      <xdr:spPr>
        <a:xfrm>
          <a:off x="7343775" y="1019175"/>
          <a:ext cx="4781550" cy="250507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Vejledning:</a:t>
          </a:r>
          <a:r>
            <a:rPr lang="da-DK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endParaRPr lang="da-DK">
            <a:effectLst/>
          </a:endParaRPr>
        </a:p>
        <a:p>
          <a:r>
            <a:rPr lang="da-D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denne fane</a:t>
          </a:r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indtastes resultatopgørelsen i </a:t>
          </a:r>
          <a:r>
            <a:rPr lang="da-DK" sz="11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hele danske kroner</a:t>
          </a:r>
          <a:r>
            <a:rPr lang="da-DK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endParaRPr lang="da-DK">
            <a:effectLst/>
          </a:endParaRPr>
        </a:p>
        <a:p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man anvender Navision Stat, vil man kunne udlæse det tilhørende kontoskema til resultatopgørelsen til Excel og kopiere værdierne direkte ind i skemaet.</a:t>
          </a:r>
        </a:p>
        <a:p>
          <a:endParaRPr lang="da-DK">
            <a:effectLst/>
          </a:endParaRPr>
        </a:p>
        <a:p>
          <a:pPr eaLnBrk="1" fontAlgn="auto" latinLnBrk="0" hangingPunct="1"/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Summeringerne i bunde af hver sektion i dette faneblad bruges udelukkende som en kontrol.</a:t>
          </a:r>
        </a:p>
        <a:p>
          <a:pPr eaLnBrk="1" fontAlgn="auto" latinLnBrk="0" hangingPunct="1"/>
          <a:endParaRPr lang="da-DK">
            <a:effectLst/>
          </a:endParaRPr>
        </a:p>
        <a:p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Tallene fra fanebladet overføres til fanebladet 'Visning resultatopgørelse', hvor de vises i tusinde kroner og som et absolut tal.</a:t>
          </a:r>
          <a:endParaRPr lang="da-DK">
            <a:effectLst/>
          </a:endParaRPr>
        </a:p>
        <a:p>
          <a:endParaRPr lang="da-DK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4</xdr:row>
      <xdr:rowOff>171450</xdr:rowOff>
    </xdr:from>
    <xdr:to>
      <xdr:col>12</xdr:col>
      <xdr:colOff>228600</xdr:colOff>
      <xdr:row>16</xdr:row>
      <xdr:rowOff>76200</xdr:rowOff>
    </xdr:to>
    <xdr:sp macro="" textlink="">
      <xdr:nvSpPr>
        <xdr:cNvPr id="4" name="Tekstfelt 3">
          <a:extLst>
            <a:ext uri="{FF2B5EF4-FFF2-40B4-BE49-F238E27FC236}">
              <a16:creationId xmlns:a16="http://schemas.microsoft.com/office/drawing/2014/main" id="{400C4C72-D10F-4BE2-9706-6D13D117D471}"/>
            </a:ext>
          </a:extLst>
        </xdr:cNvPr>
        <xdr:cNvSpPr txBox="1"/>
      </xdr:nvSpPr>
      <xdr:spPr>
        <a:xfrm>
          <a:off x="6934200" y="933450"/>
          <a:ext cx="4781550" cy="21907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 u="sng"/>
            <a:t>Vejledning:</a:t>
          </a:r>
        </a:p>
        <a:p>
          <a:endParaRPr lang="da-DK" sz="1100"/>
        </a:p>
        <a:p>
          <a:r>
            <a:rPr lang="da-DK" sz="1100"/>
            <a:t>I denne fane</a:t>
          </a:r>
          <a:r>
            <a:rPr lang="da-DK" sz="1100" baseline="0"/>
            <a:t> indtastes balancen i </a:t>
          </a:r>
          <a:r>
            <a:rPr lang="da-DK" sz="1100" u="sng" baseline="0"/>
            <a:t>hele danske kroner</a:t>
          </a:r>
          <a:r>
            <a:rPr lang="da-DK" sz="1100" baseline="0"/>
            <a:t>. </a:t>
          </a:r>
        </a:p>
        <a:p>
          <a:endParaRPr lang="da-DK" sz="1100" baseline="0"/>
        </a:p>
        <a:p>
          <a:r>
            <a:rPr lang="da-DK" sz="1100" baseline="0"/>
            <a:t>Hvis man anvender Navision Stat, vil man kunne udlæse det tilhørende kontoskema til balancen til Excel og kopiere værdierne direkte ind i skemaet.</a:t>
          </a:r>
        </a:p>
        <a:p>
          <a:endParaRPr lang="da-DK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Summeringerne i bunde af hver sektion i dette faneblad bruges udelukkende som en kontrol.</a:t>
          </a:r>
          <a:endParaRPr lang="da-DK">
            <a:effectLst/>
          </a:endParaRPr>
        </a:p>
        <a:p>
          <a:endParaRPr lang="da-DK" sz="1100" baseline="0"/>
        </a:p>
        <a:p>
          <a:r>
            <a:rPr lang="da-DK" sz="1100" baseline="0"/>
            <a:t>Tallene fra fanebladet overføres til fanebladet 'Visning balance', hvor de vises i tusinde kroner.</a:t>
          </a:r>
        </a:p>
        <a:p>
          <a:endParaRPr lang="da-DK" sz="1100" baseline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9</xdr:col>
      <xdr:colOff>504825</xdr:colOff>
      <xdr:row>10</xdr:row>
      <xdr:rowOff>133350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350000" y="565150"/>
          <a:ext cx="3711575" cy="12890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/>
            <a:t>Tabellen er opstillet således, at alle felter indeholder absolutte tal.</a:t>
          </a:r>
        </a:p>
        <a:p>
          <a:endParaRPr lang="da-DK" sz="1100"/>
        </a:p>
        <a:p>
          <a:r>
            <a:rPr lang="da-DK" sz="1100"/>
            <a:t>Tallene hentes fra fanebladet 'Indtastning resultatopgørelse'</a:t>
          </a:r>
        </a:p>
        <a:p>
          <a:endParaRPr lang="da-DK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Visningen er sat op således, at tallene ændres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til t. kr.</a:t>
          </a:r>
          <a:endParaRPr lang="da-DK">
            <a:effectLst/>
          </a:endParaRPr>
        </a:p>
        <a:p>
          <a:endParaRPr lang="da-D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1035050</xdr:colOff>
      <xdr:row>3</xdr:row>
      <xdr:rowOff>152400</xdr:rowOff>
    </xdr:from>
    <xdr:to>
      <xdr:col>6</xdr:col>
      <xdr:colOff>428625</xdr:colOff>
      <xdr:row>11</xdr:row>
      <xdr:rowOff>82549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ADBFF824-7332-40E0-8F1F-7E5BD3EF8EDD}"/>
            </a:ext>
          </a:extLst>
        </xdr:cNvPr>
        <xdr:cNvSpPr txBox="1"/>
      </xdr:nvSpPr>
      <xdr:spPr>
        <a:xfrm>
          <a:off x="7391400" y="717550"/>
          <a:ext cx="3711575" cy="1250949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Tabellen er opstillet således, at alle felter indeholder absolutte tal.</a:t>
          </a:r>
          <a:endParaRPr lang="da-DK">
            <a:effectLst/>
          </a:endParaRP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Tallene hentes fra fanen 'Indtastning balance'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Visningen er sat op således, at tallene ændres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til t. kr.</a:t>
          </a:r>
          <a:endParaRPr lang="da-DK">
            <a:effectLst/>
          </a:endParaRPr>
        </a:p>
        <a:p>
          <a:endParaRPr lang="da-DK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sources.deloitte.com/sites/AbsalonKalundborg/Shared%20Documents/General/SIMAC%20-%20ny%20beregning%20(inkl.%20n&#248;gletal)%202019100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216;konomi\Forretningsteamet\20_Anl&#230;g_%20balance\Likviditet\Likv_model\Likviditetsmodel%201.0%20-%20v1.16%20-%20&#229;rsrapport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216;konomi\Forretningsteamet\02_Budget\Budget%202021\BE%207.12.2020\Talmateriale\Grundlag%20til%20tabeller%20GI21_4%20GI21_4%20Bestyrelses%20godkend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Prognose 3"/>
      <sheetName val="Hoved- &amp; nøgletal"/>
      <sheetName val="Huslejeberegning"/>
      <sheetName val="PL"/>
      <sheetName val="Hoved- &amp; nøgletal (output)"/>
      <sheetName val="Beregningsark"/>
      <sheetName val="Output"/>
      <sheetName val="Sensitivitetsberegninge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klaringer og TODOs"/>
      <sheetName val="Forside"/>
      <sheetName val="Præsentation"/>
      <sheetName val="Godkendt budget - drift"/>
      <sheetName val="Åben prognose - drift"/>
      <sheetName val="Budget simuleringer - drift"/>
      <sheetName val="Afvigelse ml. GB og ÅP"/>
      <sheetName val="Køb af udstyr, driftsmidler mv"/>
      <sheetName val="Grunde og bygninger"/>
      <sheetName val="Igangværende arbejde+forventet"/>
      <sheetName val="  Lån  "/>
      <sheetName val="Donationer og eksterne tilskud"/>
      <sheetName val="Input faner --&gt;"/>
      <sheetName val="Balance 31.12.2019"/>
      <sheetName val="Balance 31.12.2020"/>
      <sheetName val="Input data - Køb af udstyr m.m."/>
      <sheetName val="Input data - igangv. + forv."/>
      <sheetName val="Input - Lån"/>
      <sheetName val="Likv. indefrosne feriemidler"/>
      <sheetName val="Afvigelse ml. godkendt og ÅP"/>
      <sheetName val="Input til godkendt drift --&gt;"/>
      <sheetName val="GI21_4"/>
      <sheetName val="H.formål"/>
      <sheetName val="Sted"/>
      <sheetName val="H.art"/>
      <sheetName val="Formål"/>
      <sheetName val="Input Åben prognose drift --&gt;"/>
      <sheetName val="SBS RI21_1 12.02.2021 "/>
      <sheetName val="Pivot formål ÅP"/>
      <sheetName val="Formål ÅP"/>
      <sheetName val="H.art ÅP"/>
      <sheetName val="Sted ÅP"/>
      <sheetName val="H.formål Å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finans"/>
      <sheetName val="Pivot finans 2020"/>
      <sheetName val="Pivot formål"/>
      <sheetName val="Pivot formål 2020"/>
      <sheetName val="GI21_4"/>
      <sheetName val="GI20"/>
      <sheetName val="H.formål"/>
      <sheetName val="Sted"/>
      <sheetName val="H.art"/>
      <sheetName val="Ark1"/>
      <sheetName val="Formå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AF06D6A-0F82-4E95-AE05-92F69FE3B912}" name="Pengestrøm_UNI" displayName="Pengestrøm_UNI" ref="A5:C43" totalsRowShown="0" tableBorderDxfId="73">
  <autoFilter ref="A5:C43" xr:uid="{5AF06D6A-0F82-4E95-AE05-92F69FE3B912}">
    <filterColumn colId="0" hiddenButton="1"/>
    <filterColumn colId="1" hiddenButton="1"/>
    <filterColumn colId="2" hiddenButton="1"/>
  </autoFilter>
  <tableColumns count="3">
    <tableColumn id="1" xr3:uid="{6A5B0835-2060-41C7-84BB-AE7D706052BD}" name="Institutionsnr." dataDxfId="72"/>
    <tableColumn id="2" xr3:uid="{7D8C5119-F2D8-4AC7-BE06-CE60DA3DE1B0}" name="Pengestrøm"/>
    <tableColumn id="3" xr3:uid="{70F66870-75EC-4F32-A7A5-C28FF90D3C70}" name="2025"/>
  </tableColumns>
  <tableStyleInfo name="TableStyleLight1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Fin_instrumenter_UNI" displayName="Fin_instrumenter_UNI" ref="A1:J51" totalsRowShown="0">
  <autoFilter ref="A1:J51" xr:uid="{00000000-0009-0000-0100-00000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2" xr3:uid="{00000000-0010-0000-0500-000002000000}" name="År" dataDxfId="56">
      <calculatedColumnFormula>Forside!$B$4</calculatedColumnFormula>
    </tableColumn>
    <tableColumn id="3" xr3:uid="{00000000-0010-0000-0500-000003000000}" name="Institution" dataDxfId="55">
      <calculatedColumnFormula>Forside!$B$3</calculatedColumnFormula>
    </tableColumn>
    <tableColumn id="4" xr3:uid="{00000000-0010-0000-0500-000004000000}" name="Instrumenttype" dataDxfId="0"/>
    <tableColumn id="5" xr3:uid="{00000000-0010-0000-0500-000005000000}" name="Lån nr." dataDxfId="8"/>
    <tableColumn id="7" xr3:uid="{00000000-0010-0000-0500-000007000000}" name="Låntype" dataDxfId="7"/>
    <tableColumn id="1" xr3:uid="{00000000-0010-0000-0500-000001000000}" name="Låntypespecifikation" dataDxfId="6"/>
    <tableColumn id="18" xr3:uid="{00000000-0010-0000-0500-000012000000}" name="Løbetid" dataDxfId="5"/>
    <tableColumn id="15" xr3:uid="{00000000-0010-0000-0500-00000F000000}" name="Hovedstol" dataDxfId="4"/>
    <tableColumn id="16" xr3:uid="{00000000-0010-0000-0500-000010000000}" name="Restgæld" dataDxfId="3"/>
    <tableColumn id="19" xr3:uid="{00000000-0010-0000-0500-000013000000}" name="Markedsværdi (pr. 31/12)" dataDxfId="2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B07FDD2-EB36-408E-93A3-2CFDE8B7CDCF}" name="RES_BAL_UNI" displayName="RES_BAL_UNI" ref="A1:K128" totalsRowShown="0" headerRowDxfId="54" dataDxfId="53">
  <autoFilter ref="A1:K128" xr:uid="{1B07FDD2-EB36-408E-93A3-2CFDE8B7CDCF}"/>
  <tableColumns count="11">
    <tableColumn id="1" xr3:uid="{340373FD-F5BD-4090-AD56-0DF144ED5C2B}" name="Institutionsnr." dataDxfId="52">
      <calculatedColumnFormula>Forside!$B$3</calculatedColumnFormula>
    </tableColumn>
    <tableColumn id="2" xr3:uid="{FBF1178F-7593-4674-8AB7-5EDE611C6F67}" name="År" dataDxfId="51" dataCellStyle="Komma">
      <calculatedColumnFormula>Forside!$B$4</calculatedColumnFormula>
    </tableColumn>
    <tableColumn id="3" xr3:uid="{FDFB8E53-646D-4132-91CE-9613DE33E2FB}" name="Sammenligningsår" dataDxfId="50">
      <calculatedColumnFormula>B2-1</calculatedColumnFormula>
    </tableColumn>
    <tableColumn id="4" xr3:uid="{3CE42FC8-8B73-4BCF-807B-EA28F09D5FC5}" name="type" dataDxfId="49"/>
    <tableColumn id="5" xr3:uid="{FD6338CB-7990-4D77-95CA-E447F135184C}" name="Posteringstype" dataDxfId="48"/>
    <tableColumn id="6" xr3:uid="{A7E4F138-7DE3-4138-865F-E48059A88F34}" name="Note" dataDxfId="47"/>
    <tableColumn id="7" xr3:uid="{777F7938-EC72-4857-BC48-5BD2CE45ACFA}" name="Hierarki" dataDxfId="46"/>
    <tableColumn id="8" xr3:uid="{A8F53DE3-CBAA-424F-945E-46487E60D2E4}" name="Notenavn" dataDxfId="45"/>
    <tableColumn id="9" xr3:uid="{0C9DF5C1-78E5-4970-B53E-3A2ABD043853}" name="Underhierarki" dataDxfId="44"/>
    <tableColumn id="10" xr3:uid="{06CB503E-ECF6-4CCC-830F-13E15162B82A}" name="Undernotenavn" dataDxfId="43"/>
    <tableColumn id="11" xr3:uid="{1FCF2F3B-BEF8-4977-ADBD-A02D57F1EA2A}" name="Beløb" dataDxfId="42" dataCellStyle="Komma">
      <calculatedColumnFormula>ABS(Balance!#REF!)</calculatedColumnFormula>
    </tableColumn>
  </tableColumns>
  <tableStyleInfo name="TableStyleLight1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el38" displayName="Tabel38" ref="C1:D10" totalsRowShown="0">
  <autoFilter ref="C1:D10" xr:uid="{00000000-0009-0000-0100-000001000000}"/>
  <tableColumns count="2">
    <tableColumn id="2" xr3:uid="{00000000-0010-0000-0600-000002000000}" name="Institutionsnavn"/>
    <tableColumn id="3" xr3:uid="{88F24575-6F28-4EDB-8DD0-FAE253DD0634}" name="Institutionsnr.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7000000}" name="Tabel8" displayName="Tabel8" ref="A1:A6" totalsRowShown="0">
  <autoFilter ref="A1:A6" xr:uid="{00000000-0009-0000-0100-000002000000}"/>
  <tableColumns count="1">
    <tableColumn id="1" xr3:uid="{00000000-0010-0000-0700-000001000000}" name="Institutionstype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410" displayName="Tabel410" ref="H1:K42" totalsRowShown="0" headerRowDxfId="41" headerRowBorderDxfId="40" tableBorderDxfId="39">
  <autoFilter ref="H1:K42" xr:uid="{00000000-0009-0000-0100-000009000000}"/>
  <tableColumns count="4">
    <tableColumn id="1" xr3:uid="{00000000-0010-0000-0800-000001000000}" name="Instrumenttype"/>
    <tableColumn id="2" xr3:uid="{00000000-0010-0000-0800-000002000000}" name="Lånetype"/>
    <tableColumn id="3" xr3:uid="{00000000-0010-0000-0800-000003000000}" name="Afdragsfrihed"/>
    <tableColumn id="4" xr3:uid="{00000000-0010-0000-0800-000004000000}" name="Afdragsfrihed udløb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Kontantvurdering_UNI" displayName="Kontantvurdering_UNI" ref="A2:E3" totalsRowShown="0">
  <autoFilter ref="A2:E3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Institution" dataDxfId="71"/>
    <tableColumn id="2" xr3:uid="{00000000-0010-0000-0000-000002000000}" name="Regnskabsår" dataDxfId="70">
      <calculatedColumnFormula>Forside!$B$4</calculatedColumnFormula>
    </tableColumn>
    <tableColumn id="3" xr3:uid="{00000000-0010-0000-0000-000003000000}" name="Balance"/>
    <tableColumn id="4" xr3:uid="{00000000-0010-0000-0000-000004000000}" name="Datatype"/>
    <tableColumn id="5" xr3:uid="{00000000-0010-0000-0000-000005000000}" name="Beløb" dataDxfId="3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Budget_UNI" displayName="Budget_UNI" ref="A7:C8" totalsRowShown="0">
  <autoFilter ref="A7:C8" xr:uid="{00000000-0009-0000-0100-000004000000}">
    <filterColumn colId="0" hiddenButton="1"/>
    <filterColumn colId="1" hiddenButton="1"/>
    <filterColumn colId="2" hiddenButton="1"/>
  </autoFilter>
  <tableColumns count="3">
    <tableColumn id="6" xr3:uid="{C9D8D600-9891-4AA0-8B29-B03DBE287EAE}" name="Institution" dataDxfId="69">
      <calculatedColumnFormula>Forside!$B$3</calculatedColumnFormula>
    </tableColumn>
    <tableColumn id="1" xr3:uid="{00000000-0010-0000-0100-000001000000}" name="Budgetår"/>
    <tableColumn id="2" xr3:uid="{00000000-0010-0000-0100-000002000000}" name="Budgetteret resultat" dataDxfId="37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49ED7BD-4303-493D-9B62-7577F7CE59C1}" name="Virksomhedstyper_UNI" displayName="Virksomhedstyper_UNI" ref="A12:D37" totalsRowShown="0">
  <autoFilter ref="A12:D37" xr:uid="{2D895D40-3A89-448E-941F-E7C37EA312B5}">
    <filterColumn colId="0" hiddenButton="1"/>
    <filterColumn colId="1" hiddenButton="1"/>
    <filterColumn colId="2" hiddenButton="1"/>
    <filterColumn colId="3" hiddenButton="1"/>
  </autoFilter>
  <tableColumns count="4">
    <tableColumn id="1" xr3:uid="{5D2C7328-EA45-41DA-9F38-243FCC89CCB0}" name="Institution"/>
    <tableColumn id="2" xr3:uid="{DB1FA4FE-158D-4159-A683-48B531C49057}" name="Virksomhedstype"/>
    <tableColumn id="3" xr3:uid="{E2E6F577-0638-431E-ABF5-3CFE93C6E770}" name="Indtægter og omkostninger på virksomhedstyper"/>
    <tableColumn id="4" xr3:uid="{06641FDA-D9D7-412C-9477-206B73205FDF}" name="2025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DE95A15-03B8-4F53-A945-6A930AE98C80}" name="Tech_trans_indskud" displayName="Tech_trans_indskud" ref="A53:D55" totalsRowShown="0" headerRowBorderDxfId="68" tableBorderDxfId="67" totalsRowBorderDxfId="66">
  <autoFilter ref="A53:D55" xr:uid="{2F6D83C3-5198-4BCC-8E06-0FF9363F3646}">
    <filterColumn colId="0" hiddenButton="1"/>
    <filterColumn colId="1" hiddenButton="1"/>
    <filterColumn colId="2" hiddenButton="1"/>
    <filterColumn colId="3" hiddenButton="1"/>
  </autoFilter>
  <tableColumns count="4">
    <tableColumn id="1" xr3:uid="{64E9A777-DB43-49D8-A22C-B913003CDC3E}" name="Institution">
      <calculatedColumnFormula>Forside!$B$3</calculatedColumnFormula>
    </tableColumn>
    <tableColumn id="2" xr3:uid="{2DFB658E-5AA2-4478-80DE-C691683AA8F0}" name="Fond" dataDxfId="36"/>
    <tableColumn id="3" xr3:uid="{1B9E01E5-482A-485F-B53A-A250ABA41D5A}" name="Indskud i 2025" dataDxfId="35"/>
    <tableColumn id="4" xr3:uid="{10926715-18A2-4033-AC3D-E21846505E14}" name="Akkumuleret indskud" dataDxfId="34">
      <calculatedColumnFormula>#REF!</calculatedColumnFormula>
    </tableColumn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E6B9A21-9B0A-40E0-99A8-C67586D5CE66}" name="Tech_trans_administration" displayName="Tech_trans_administration" ref="A59:C61" totalsRowShown="0" headerRowDxfId="65" headerRowBorderDxfId="64" tableBorderDxfId="63" totalsRowBorderDxfId="62">
  <autoFilter ref="A59:C61" xr:uid="{F890AB45-657B-4244-B2A3-02A9D9559EC6}">
    <filterColumn colId="0" hiddenButton="1"/>
    <filterColumn colId="1" hiddenButton="1"/>
    <filterColumn colId="2" hiddenButton="1"/>
  </autoFilter>
  <tableColumns count="3">
    <tableColumn id="1" xr3:uid="{90D2EB47-0E74-4B00-B61F-C7FC29C5CE6F}" name="Institution">
      <calculatedColumnFormula>Forside!$B$3</calculatedColumnFormula>
    </tableColumn>
    <tableColumn id="2" xr3:uid="{0BF4BDC8-FCF1-4758-A458-545150A23F34}" name="Fond" dataDxfId="33"/>
    <tableColumn id="3" xr3:uid="{171B6FA3-BD97-4096-977E-4E2D6649265E}" name="Omkostninger i 2025" dataDxfId="32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sfordelte_UNI" displayName="sfordelte_UNI" ref="A41:C49" totalsRowShown="0">
  <autoFilter ref="A41:C49" xr:uid="{00000000-0009-0000-0100-000005000000}">
    <filterColumn colId="0" hiddenButton="1"/>
    <filterColumn colId="1" hiddenButton="1"/>
    <filterColumn colId="2" hiddenButton="1"/>
  </autoFilter>
  <tableColumns count="3">
    <tableColumn id="5" xr3:uid="{2D4A6BD0-1F92-4ABE-91FC-3446EB374E56}" name="Institution" dataDxfId="61">
      <calculatedColumnFormula>Forside!$B$3</calculatedColumnFormula>
    </tableColumn>
    <tableColumn id="1" xr3:uid="{00000000-0010-0000-0200-000001000000}" name="Formålsfordelte omkostninger"/>
    <tableColumn id="2" xr3:uid="{00000000-0010-0000-0200-000002000000}" name="ÅR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Stat_komm_bank_UNI" displayName="Stat_komm_bank_UNI" ref="A1:M51" totalsRowShown="0">
  <autoFilter ref="A1:M51" xr:uid="{00000000-0009-0000-0100-00000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2" xr3:uid="{00000000-0010-0000-0300-000002000000}" name="År" dataDxfId="60">
      <calculatedColumnFormula>Forside!$B$4</calculatedColumnFormula>
    </tableColumn>
    <tableColumn id="3" xr3:uid="{00000000-0010-0000-0300-000003000000}" name="Institution" dataDxfId="59"/>
    <tableColumn id="4" xr3:uid="{00000000-0010-0000-0300-000004000000}" name="Instrumenttype" dataDxfId="31"/>
    <tableColumn id="5" xr3:uid="{00000000-0010-0000-0300-000005000000}" name="Lån nr." dataDxfId="30"/>
    <tableColumn id="6" xr3:uid="{00000000-0010-0000-0300-000006000000}" name="Ejendom" dataDxfId="29"/>
    <tableColumn id="9" xr3:uid="{00000000-0010-0000-0300-000009000000}" name="Valuta" dataDxfId="28"/>
    <tableColumn id="10" xr3:uid="{00000000-0010-0000-0300-00000A000000}" name="Rente (pct.)" dataDxfId="27" dataCellStyle="Procent"/>
    <tableColumn id="11" xr3:uid="{00000000-0010-0000-0300-00000B000000}" name="Fast/variabel rente" dataDxfId="26"/>
    <tableColumn id="13" xr3:uid="{00000000-0010-0000-0300-00000D000000}" name="Afdragsfrihed" dataDxfId="25"/>
    <tableColumn id="14" xr3:uid="{00000000-0010-0000-0300-00000E000000}" name="Afdragsfrihed udløb" dataDxfId="24"/>
    <tableColumn id="15" xr3:uid="{00000000-0010-0000-0300-00000F000000}" name="Hovedstol" dataDxfId="23"/>
    <tableColumn id="16" xr3:uid="{00000000-0010-0000-0300-000010000000}" name="Restgæld" dataDxfId="22"/>
    <tableColumn id="17" xr3:uid="{00000000-0010-0000-0300-000011000000}" name="Udløb" dataDxfId="21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Realkredit_UNI" displayName="Realkredit_UNI" ref="A1:O51" totalsRowShown="0">
  <autoFilter ref="A1:O51" xr:uid="{00000000-0009-0000-0100-00000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2" xr3:uid="{00000000-0010-0000-0400-000002000000}" name="År" dataDxfId="58">
      <calculatedColumnFormula>Forside!$B$4</calculatedColumnFormula>
    </tableColumn>
    <tableColumn id="3" xr3:uid="{00000000-0010-0000-0400-000003000000}" name="Institution" dataDxfId="57">
      <calculatedColumnFormula>Forside!$B$3</calculatedColumnFormula>
    </tableColumn>
    <tableColumn id="4" xr3:uid="{00000000-0010-0000-0400-000004000000}" name="Instrumenttype" dataDxfId="1"/>
    <tableColumn id="5" xr3:uid="{00000000-0010-0000-0400-000005000000}" name="Lån nr." dataDxfId="20"/>
    <tableColumn id="6" xr3:uid="{00000000-0010-0000-0400-000006000000}" name="Ejendom" dataDxfId="19"/>
    <tableColumn id="8" xr3:uid="{00000000-0010-0000-0400-000008000000}" name="ISIN-kode" dataDxfId="18"/>
    <tableColumn id="9" xr3:uid="{00000000-0010-0000-0400-000009000000}" name="Valuta" dataDxfId="17"/>
    <tableColumn id="10" xr3:uid="{00000000-0010-0000-0400-00000A000000}" name="Rente (pct.)" dataDxfId="16" dataCellStyle="Procent"/>
    <tableColumn id="11" xr3:uid="{00000000-0010-0000-0400-00000B000000}" name="Fast/variabel rente" dataDxfId="15"/>
    <tableColumn id="12" xr3:uid="{00000000-0010-0000-0400-00000C000000}" name="Bidrag (pct.)" dataDxfId="14"/>
    <tableColumn id="13" xr3:uid="{00000000-0010-0000-0400-00000D000000}" name="Afdragsfrihed" dataDxfId="13"/>
    <tableColumn id="14" xr3:uid="{00000000-0010-0000-0400-00000E000000}" name="Afdragsfrihed udløb" dataDxfId="12"/>
    <tableColumn id="15" xr3:uid="{00000000-0010-0000-0400-00000F000000}" name="Hovedstol" dataDxfId="11"/>
    <tableColumn id="16" xr3:uid="{00000000-0010-0000-0400-000010000000}" name="Restgæld" dataDxfId="10"/>
    <tableColumn id="17" xr3:uid="{00000000-0010-0000-0400-000011000000}" name="Udløb" dataDxf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EDF1-0A4C-48FD-9235-A705AB1F9FD7}">
  <sheetPr>
    <tabColor rgb="FF00B050"/>
  </sheetPr>
  <dimension ref="A1:C6"/>
  <sheetViews>
    <sheetView showGridLines="0" tabSelected="1" workbookViewId="0">
      <selection activeCell="B2" sqref="B2"/>
    </sheetView>
  </sheetViews>
  <sheetFormatPr defaultRowHeight="12.75" x14ac:dyDescent="0.2"/>
  <cols>
    <col min="1" max="1" width="19.7109375" bestFit="1" customWidth="1"/>
    <col min="2" max="2" width="66.140625" customWidth="1"/>
  </cols>
  <sheetData>
    <row r="1" spans="1:3" ht="14.25" x14ac:dyDescent="0.2">
      <c r="A1" s="138" t="s">
        <v>610</v>
      </c>
      <c r="B1" s="139"/>
    </row>
    <row r="2" spans="1:3" x14ac:dyDescent="0.2">
      <c r="A2" s="94" t="s">
        <v>383</v>
      </c>
      <c r="B2" s="95" t="s">
        <v>611</v>
      </c>
    </row>
    <row r="3" spans="1:3" x14ac:dyDescent="0.2">
      <c r="A3" s="94" t="s">
        <v>612</v>
      </c>
      <c r="B3" s="96" t="str">
        <f>VLOOKUP(B2,Tabel38[],2,FALSE)</f>
        <v>Udfyldes automatisk</v>
      </c>
      <c r="C3" s="86" t="s">
        <v>5</v>
      </c>
    </row>
    <row r="4" spans="1:3" x14ac:dyDescent="0.2">
      <c r="A4" s="94" t="s">
        <v>270</v>
      </c>
      <c r="B4" s="97">
        <v>2025</v>
      </c>
      <c r="C4" s="86"/>
    </row>
    <row r="5" spans="1:3" x14ac:dyDescent="0.2">
      <c r="A5" s="94" t="s">
        <v>613</v>
      </c>
      <c r="B5" s="98"/>
      <c r="C5" s="86"/>
    </row>
    <row r="6" spans="1:3" x14ac:dyDescent="0.2">
      <c r="A6" s="94" t="s">
        <v>614</v>
      </c>
      <c r="B6" s="98"/>
      <c r="C6" s="86"/>
    </row>
  </sheetData>
  <sheetProtection algorithmName="SHA-512" hashValue="VcL/pX+7X8RIA66BCBPWaW3UpvvDAy+EJMoUiGd23ejyVdAS4nxrtLw3KE6W5Ez6JbmFVp3JroBI+VmwbutCEw==" saltValue="Lb/EasftX6BzfANkQbPs6w==" spinCount="100000" sheet="1" objects="1" scenarios="1"/>
  <mergeCells count="1">
    <mergeCell ref="A1:B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2B9FECA-6C39-4E78-AF58-96657A9CBF67}">
          <x14:formula1>
            <xm:f>Stamdata!$C$2:$C$10</xm:f>
          </x14:formula1>
          <xm:sqref>B2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14">
    <pageSetUpPr fitToPage="1"/>
  </sheetPr>
  <dimension ref="A1:HZ65547"/>
  <sheetViews>
    <sheetView showGridLines="0" zoomScaleNormal="100" zoomScaleSheetLayoutView="80" workbookViewId="0">
      <pane ySplit="4" topLeftCell="A5" activePane="bottomLeft" state="frozen"/>
      <selection activeCell="D97" sqref="D97"/>
      <selection pane="bottomLeft" activeCell="C96" sqref="C96:C97"/>
    </sheetView>
  </sheetViews>
  <sheetFormatPr defaultColWidth="9.140625" defaultRowHeight="12.75" x14ac:dyDescent="0.2"/>
  <cols>
    <col min="1" max="1" width="54" style="2" bestFit="1" customWidth="1"/>
    <col min="2" max="2" width="7.5703125" style="2" bestFit="1" customWidth="1"/>
    <col min="3" max="3" width="14.7109375" style="2" customWidth="1"/>
    <col min="4" max="4" width="39.140625" style="2" bestFit="1" customWidth="1"/>
    <col min="5" max="5" width="12.42578125" style="2" bestFit="1" customWidth="1"/>
    <col min="6" max="6" width="10.140625" style="2" bestFit="1" customWidth="1"/>
    <col min="7" max="7" width="9.140625" style="2"/>
    <col min="8" max="8" width="11.28515625" style="2" bestFit="1" customWidth="1"/>
    <col min="9" max="9" width="12" style="2" bestFit="1" customWidth="1"/>
    <col min="10" max="10" width="10.140625" style="2" bestFit="1" customWidth="1"/>
    <col min="11" max="223" width="9.140625" style="2"/>
    <col min="224" max="16384" width="9.140625" style="12"/>
  </cols>
  <sheetData>
    <row r="1" spans="1:234" ht="18.75" x14ac:dyDescent="0.2">
      <c r="A1" s="1" t="s">
        <v>604</v>
      </c>
      <c r="B1" s="86"/>
      <c r="D1" s="41"/>
      <c r="E1" s="41"/>
    </row>
    <row r="2" spans="1:234" x14ac:dyDescent="0.2">
      <c r="A2" s="3" t="s">
        <v>21</v>
      </c>
      <c r="D2" s="41"/>
      <c r="E2" s="41"/>
    </row>
    <row r="3" spans="1:234" x14ac:dyDescent="0.2">
      <c r="A3" s="3"/>
      <c r="D3" s="41"/>
      <c r="E3" s="41"/>
    </row>
    <row r="4" spans="1:234" x14ac:dyDescent="0.2">
      <c r="A4" s="29" t="s">
        <v>450</v>
      </c>
      <c r="B4" s="30" t="s">
        <v>6</v>
      </c>
      <c r="C4" s="5">
        <v>2025</v>
      </c>
      <c r="D4" s="41"/>
      <c r="E4" s="41"/>
    </row>
    <row r="5" spans="1:234" x14ac:dyDescent="0.2">
      <c r="A5" s="7"/>
      <c r="B5" s="7"/>
      <c r="C5" s="7"/>
      <c r="D5" s="41"/>
      <c r="E5" s="41"/>
    </row>
    <row r="6" spans="1:234" s="2" customFormat="1" x14ac:dyDescent="0.2">
      <c r="A6" s="6" t="s">
        <v>22</v>
      </c>
      <c r="B6" s="32">
        <v>15</v>
      </c>
      <c r="C6" s="7"/>
      <c r="D6" s="41"/>
      <c r="E6" s="41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</row>
    <row r="7" spans="1:234" s="2" customFormat="1" x14ac:dyDescent="0.2">
      <c r="A7" s="7" t="s">
        <v>49</v>
      </c>
      <c r="B7" s="32"/>
      <c r="C7" s="152">
        <f>Balance!C6/1000</f>
        <v>0</v>
      </c>
      <c r="D7" s="41"/>
      <c r="E7" s="41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</row>
    <row r="8" spans="1:234" s="2" customFormat="1" x14ac:dyDescent="0.2">
      <c r="A8" s="7" t="s">
        <v>50</v>
      </c>
      <c r="B8" s="32"/>
      <c r="C8" s="152">
        <f>Balance!C7/1000</f>
        <v>0</v>
      </c>
      <c r="D8" s="41"/>
      <c r="E8" s="41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</row>
    <row r="9" spans="1:234" s="2" customFormat="1" x14ac:dyDescent="0.2">
      <c r="A9" s="7" t="s">
        <v>51</v>
      </c>
      <c r="B9" s="32"/>
      <c r="C9" s="152">
        <f>Balance!C8/1000</f>
        <v>0</v>
      </c>
      <c r="D9" s="41"/>
      <c r="E9" s="41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</row>
    <row r="10" spans="1:234" s="2" customFormat="1" x14ac:dyDescent="0.2">
      <c r="A10" s="34" t="s">
        <v>23</v>
      </c>
      <c r="B10" s="35"/>
      <c r="C10" s="36">
        <f>SUM(C7:C9)</f>
        <v>0</v>
      </c>
      <c r="D10" s="41"/>
      <c r="E10" s="4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</row>
    <row r="11" spans="1:234" s="2" customFormat="1" x14ac:dyDescent="0.2">
      <c r="A11" s="7"/>
      <c r="B11" s="7"/>
      <c r="C11" s="7"/>
      <c r="D11" s="41"/>
      <c r="E11" s="4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</row>
    <row r="12" spans="1:234" s="2" customFormat="1" x14ac:dyDescent="0.2">
      <c r="A12" s="6" t="s">
        <v>52</v>
      </c>
      <c r="B12" s="32">
        <v>16</v>
      </c>
      <c r="C12" s="7"/>
      <c r="D12" s="41"/>
      <c r="E12" s="4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</row>
    <row r="13" spans="1:234" s="2" customFormat="1" x14ac:dyDescent="0.2">
      <c r="A13" s="7" t="s">
        <v>25</v>
      </c>
      <c r="B13" s="32" t="s">
        <v>5</v>
      </c>
      <c r="C13" s="151">
        <f>Balance!C11/1000</f>
        <v>0</v>
      </c>
      <c r="D13" s="41"/>
      <c r="E13" s="4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</row>
    <row r="14" spans="1:234" s="2" customFormat="1" x14ac:dyDescent="0.2">
      <c r="A14" s="7" t="s">
        <v>53</v>
      </c>
      <c r="B14" s="32" t="s">
        <v>5</v>
      </c>
      <c r="C14" s="151">
        <f>Balance!C12/1000</f>
        <v>0</v>
      </c>
      <c r="D14" s="41"/>
      <c r="E14" s="4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</row>
    <row r="15" spans="1:234" s="2" customFormat="1" x14ac:dyDescent="0.2">
      <c r="A15" s="7" t="s">
        <v>56</v>
      </c>
      <c r="B15" s="32"/>
      <c r="C15" s="151">
        <f>Balance!C13/1000</f>
        <v>0</v>
      </c>
      <c r="D15" s="41"/>
      <c r="E15" s="4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</row>
    <row r="16" spans="1:234" s="2" customFormat="1" x14ac:dyDescent="0.2">
      <c r="A16" s="7" t="s">
        <v>24</v>
      </c>
      <c r="B16" s="32" t="s">
        <v>5</v>
      </c>
      <c r="C16" s="151">
        <f>Balance!C14/1000</f>
        <v>0</v>
      </c>
      <c r="D16" s="41"/>
      <c r="E16" s="4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</row>
    <row r="17" spans="1:234" s="2" customFormat="1" x14ac:dyDescent="0.2">
      <c r="A17" s="7" t="s">
        <v>178</v>
      </c>
      <c r="B17" s="32" t="s">
        <v>5</v>
      </c>
      <c r="C17" s="151">
        <f>Balance!C15/1000</f>
        <v>0</v>
      </c>
      <c r="D17" s="41"/>
      <c r="E17" s="4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</row>
    <row r="18" spans="1:234" s="2" customFormat="1" x14ac:dyDescent="0.2">
      <c r="A18" s="7" t="s">
        <v>135</v>
      </c>
      <c r="B18" s="32"/>
      <c r="C18" s="151">
        <f>Balance!C16/1000</f>
        <v>0</v>
      </c>
      <c r="D18" s="41"/>
      <c r="E18" s="4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</row>
    <row r="19" spans="1:234" s="2" customFormat="1" x14ac:dyDescent="0.2">
      <c r="A19" s="7" t="s">
        <v>54</v>
      </c>
      <c r="B19" s="32"/>
      <c r="C19" s="151">
        <f>Balance!C17/1000</f>
        <v>0</v>
      </c>
      <c r="D19" s="41"/>
      <c r="E19" s="4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</row>
    <row r="20" spans="1:234" s="2" customFormat="1" x14ac:dyDescent="0.2">
      <c r="A20" s="7" t="s">
        <v>55</v>
      </c>
      <c r="B20" s="32"/>
      <c r="C20" s="151">
        <f>Balance!C18/1000</f>
        <v>0</v>
      </c>
      <c r="D20" s="41"/>
      <c r="E20" s="4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</row>
    <row r="21" spans="1:234" s="2" customFormat="1" x14ac:dyDescent="0.2">
      <c r="A21" s="34" t="s">
        <v>26</v>
      </c>
      <c r="B21" s="35"/>
      <c r="C21" s="36">
        <f>SUM(C13:C20)</f>
        <v>0</v>
      </c>
      <c r="D21" s="42"/>
      <c r="E21" s="4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</row>
    <row r="22" spans="1:234" s="2" customFormat="1" x14ac:dyDescent="0.2">
      <c r="A22" s="6"/>
      <c r="B22" s="32"/>
      <c r="C22" s="9"/>
      <c r="D22" s="41"/>
      <c r="E22" s="4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</row>
    <row r="23" spans="1:234" s="2" customFormat="1" x14ac:dyDescent="0.2">
      <c r="A23" s="6" t="s">
        <v>57</v>
      </c>
      <c r="B23" s="7" t="s">
        <v>5</v>
      </c>
      <c r="C23" s="7"/>
      <c r="D23" s="41"/>
      <c r="E23" s="4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</row>
    <row r="24" spans="1:234" s="2" customFormat="1" x14ac:dyDescent="0.2">
      <c r="A24" s="7" t="s">
        <v>28</v>
      </c>
      <c r="B24" s="32">
        <v>17</v>
      </c>
      <c r="C24" s="152">
        <f>Balance!C21/1000</f>
        <v>0</v>
      </c>
      <c r="D24" s="41"/>
      <c r="E24" s="41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</row>
    <row r="25" spans="1:234" s="2" customFormat="1" x14ac:dyDescent="0.2">
      <c r="A25" s="7" t="s">
        <v>208</v>
      </c>
      <c r="B25" s="32">
        <v>18</v>
      </c>
      <c r="C25" s="152">
        <f>Balance!C22/1000</f>
        <v>0</v>
      </c>
      <c r="D25" s="41"/>
      <c r="E25" s="41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</row>
    <row r="26" spans="1:234" s="2" customFormat="1" x14ac:dyDescent="0.2">
      <c r="A26" s="7" t="s">
        <v>58</v>
      </c>
      <c r="B26" s="32">
        <v>19</v>
      </c>
      <c r="C26" s="152">
        <f>Balance!C23/1000</f>
        <v>0</v>
      </c>
      <c r="D26" s="41"/>
      <c r="E26" s="41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</row>
    <row r="27" spans="1:234" s="2" customFormat="1" x14ac:dyDescent="0.2">
      <c r="A27" s="7" t="s">
        <v>59</v>
      </c>
      <c r="B27" s="32">
        <v>20</v>
      </c>
      <c r="C27" s="152">
        <f>Balance!C24/1000</f>
        <v>0</v>
      </c>
      <c r="D27" s="41"/>
      <c r="E27" s="41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</row>
    <row r="28" spans="1:234" s="2" customFormat="1" x14ac:dyDescent="0.2">
      <c r="A28" s="7" t="s">
        <v>60</v>
      </c>
      <c r="B28" s="32">
        <v>21</v>
      </c>
      <c r="C28" s="152">
        <f>Balance!C25/1000</f>
        <v>0</v>
      </c>
      <c r="D28" s="41"/>
      <c r="E28" s="41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</row>
    <row r="29" spans="1:234" s="2" customFormat="1" x14ac:dyDescent="0.2">
      <c r="A29" s="7" t="s">
        <v>61</v>
      </c>
      <c r="B29" s="32">
        <v>22</v>
      </c>
      <c r="C29" s="152">
        <f>Balance!C26/1000</f>
        <v>0</v>
      </c>
      <c r="D29" s="41"/>
      <c r="E29" s="41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</row>
    <row r="30" spans="1:234" s="2" customFormat="1" x14ac:dyDescent="0.2">
      <c r="A30" s="7" t="s">
        <v>179</v>
      </c>
      <c r="B30" s="32" t="s">
        <v>368</v>
      </c>
      <c r="C30" s="152">
        <f>Balance!C27/1000</f>
        <v>0</v>
      </c>
      <c r="D30" s="41"/>
      <c r="E30" s="41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</row>
    <row r="31" spans="1:234" s="2" customFormat="1" x14ac:dyDescent="0.2">
      <c r="A31" s="7" t="s">
        <v>27</v>
      </c>
      <c r="B31" s="32">
        <v>23</v>
      </c>
      <c r="C31" s="152">
        <f>(Balance!C28+Balance!C29)/1000</f>
        <v>0</v>
      </c>
      <c r="D31" s="41"/>
      <c r="E31" s="41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</row>
    <row r="32" spans="1:234" s="2" customFormat="1" x14ac:dyDescent="0.2">
      <c r="A32" s="34" t="s">
        <v>29</v>
      </c>
      <c r="B32" s="35"/>
      <c r="C32" s="36">
        <f>SUM(C24:C31)</f>
        <v>0</v>
      </c>
      <c r="D32" s="41"/>
      <c r="E32" s="41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</row>
    <row r="33" spans="1:234" s="2" customFormat="1" x14ac:dyDescent="0.2">
      <c r="A33" s="7"/>
      <c r="B33" s="32"/>
      <c r="C33" s="7"/>
      <c r="D33" s="41"/>
      <c r="E33" s="41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</row>
    <row r="34" spans="1:234" s="2" customFormat="1" x14ac:dyDescent="0.2">
      <c r="A34" s="34" t="s">
        <v>30</v>
      </c>
      <c r="B34" s="8"/>
      <c r="C34" s="38">
        <f>C10+C21+C32</f>
        <v>0</v>
      </c>
      <c r="D34" s="42"/>
      <c r="E34" s="4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</row>
    <row r="35" spans="1:234" s="2" customFormat="1" x14ac:dyDescent="0.2">
      <c r="A35" s="7"/>
      <c r="B35" s="7"/>
      <c r="C35" s="7"/>
      <c r="D35" s="41"/>
      <c r="E35" s="41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</row>
    <row r="36" spans="1:234" s="2" customFormat="1" x14ac:dyDescent="0.2">
      <c r="A36" s="6" t="s">
        <v>62</v>
      </c>
      <c r="B36" s="32" t="s">
        <v>5</v>
      </c>
      <c r="C36" s="7"/>
      <c r="D36" s="41"/>
      <c r="E36" s="41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</row>
    <row r="37" spans="1:234" s="2" customFormat="1" x14ac:dyDescent="0.2">
      <c r="A37" s="7" t="s">
        <v>62</v>
      </c>
      <c r="B37" s="7"/>
      <c r="C37" s="152">
        <f>Balance!C31/1000</f>
        <v>0</v>
      </c>
      <c r="D37" s="41"/>
      <c r="E37" s="41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</row>
    <row r="38" spans="1:234" s="2" customFormat="1" x14ac:dyDescent="0.2">
      <c r="A38" s="10" t="s">
        <v>31</v>
      </c>
      <c r="B38" s="43"/>
      <c r="C38" s="44">
        <f>SUM(C37)</f>
        <v>0</v>
      </c>
      <c r="D38" s="41"/>
      <c r="E38" s="41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</row>
    <row r="39" spans="1:234" s="2" customFormat="1" x14ac:dyDescent="0.2">
      <c r="A39" s="7"/>
      <c r="B39" s="7"/>
      <c r="C39" s="7"/>
      <c r="D39" s="41"/>
      <c r="E39" s="41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</row>
    <row r="40" spans="1:234" s="2" customFormat="1" x14ac:dyDescent="0.2">
      <c r="A40" s="7" t="s">
        <v>27</v>
      </c>
      <c r="B40" s="32">
        <v>23</v>
      </c>
      <c r="C40" s="152">
        <f>(Balance!C33+Balance!C34)/1000</f>
        <v>0</v>
      </c>
      <c r="D40" s="41"/>
      <c r="E40" s="41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</row>
    <row r="41" spans="1:234" s="2" customFormat="1" x14ac:dyDescent="0.2">
      <c r="A41" s="7" t="s">
        <v>63</v>
      </c>
      <c r="B41" s="32">
        <v>24</v>
      </c>
      <c r="C41" s="152">
        <f>(Balance!C35+Balance!C36+Balance!C37)/1000</f>
        <v>0</v>
      </c>
      <c r="D41" s="41"/>
      <c r="E41" s="41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</row>
    <row r="42" spans="1:234" s="2" customFormat="1" x14ac:dyDescent="0.2">
      <c r="A42" s="7" t="s">
        <v>66</v>
      </c>
      <c r="B42" s="32">
        <v>25</v>
      </c>
      <c r="C42" s="152">
        <f>(Balance!C38+Balance!C39)/1000</f>
        <v>0</v>
      </c>
      <c r="D42" s="41"/>
      <c r="E42" s="41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</row>
    <row r="43" spans="1:234" s="2" customFormat="1" x14ac:dyDescent="0.2">
      <c r="A43" s="7" t="s">
        <v>32</v>
      </c>
      <c r="B43" s="32">
        <v>26</v>
      </c>
      <c r="C43" s="152">
        <f>Balance!C40/1000</f>
        <v>0</v>
      </c>
      <c r="D43" s="41"/>
      <c r="E43" s="41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</row>
    <row r="44" spans="1:234" s="2" customFormat="1" x14ac:dyDescent="0.2">
      <c r="A44" s="7" t="s">
        <v>64</v>
      </c>
      <c r="B44" s="32" t="s">
        <v>5</v>
      </c>
      <c r="C44" s="152">
        <f>Balance!C41/1000</f>
        <v>0</v>
      </c>
      <c r="D44" s="41"/>
      <c r="E44" s="41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</row>
    <row r="45" spans="1:234" s="2" customFormat="1" x14ac:dyDescent="0.2">
      <c r="A45" s="7" t="s">
        <v>65</v>
      </c>
      <c r="B45" s="32" t="s">
        <v>5</v>
      </c>
      <c r="C45" s="152">
        <f>Balance!C42/1000</f>
        <v>0</v>
      </c>
      <c r="D45" s="41"/>
      <c r="E45" s="41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</row>
    <row r="46" spans="1:234" s="2" customFormat="1" x14ac:dyDescent="0.2">
      <c r="A46" s="7" t="s">
        <v>433</v>
      </c>
      <c r="B46" s="32">
        <v>27</v>
      </c>
      <c r="C46" s="152">
        <f>Balance!C43/1000</f>
        <v>0</v>
      </c>
      <c r="D46" s="41"/>
      <c r="E46" s="41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</row>
    <row r="47" spans="1:234" s="2" customFormat="1" x14ac:dyDescent="0.2">
      <c r="A47" s="10" t="s">
        <v>33</v>
      </c>
      <c r="B47" s="43"/>
      <c r="C47" s="45">
        <f>SUM(C40:C46)</f>
        <v>0</v>
      </c>
      <c r="D47" s="42"/>
      <c r="E47" s="4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</row>
    <row r="48" spans="1:234" s="2" customFormat="1" x14ac:dyDescent="0.2">
      <c r="A48" s="10" t="s">
        <v>179</v>
      </c>
      <c r="B48" s="54" t="s">
        <v>368</v>
      </c>
      <c r="C48" s="153">
        <f>Balance!C46/1000</f>
        <v>0</v>
      </c>
      <c r="D48" s="41"/>
      <c r="E48" s="41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</row>
    <row r="49" spans="1:234" s="2" customFormat="1" x14ac:dyDescent="0.2">
      <c r="A49" s="34" t="s">
        <v>34</v>
      </c>
      <c r="B49" s="35">
        <v>28</v>
      </c>
      <c r="C49" s="153">
        <f>(Balance!C47+Balance!C48)/1000</f>
        <v>0</v>
      </c>
      <c r="D49" s="41"/>
      <c r="E49" s="41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</row>
    <row r="50" spans="1:234" s="2" customFormat="1" x14ac:dyDescent="0.2">
      <c r="A50" s="7"/>
      <c r="B50" s="7"/>
      <c r="C50" s="7"/>
      <c r="D50" s="41"/>
      <c r="E50" s="41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</row>
    <row r="51" spans="1:234" s="2" customFormat="1" x14ac:dyDescent="0.2">
      <c r="A51" s="34" t="s">
        <v>35</v>
      </c>
      <c r="B51" s="35" t="s">
        <v>5</v>
      </c>
      <c r="C51" s="153">
        <f>Balance!C50/1000</f>
        <v>0</v>
      </c>
      <c r="D51" s="42"/>
      <c r="E51" s="4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</row>
    <row r="52" spans="1:234" s="2" customFormat="1" x14ac:dyDescent="0.2">
      <c r="A52" s="7"/>
      <c r="B52" s="7"/>
      <c r="C52" s="7"/>
      <c r="D52" s="41"/>
      <c r="E52" s="4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</row>
    <row r="53" spans="1:234" s="2" customFormat="1" x14ac:dyDescent="0.2">
      <c r="A53" s="34" t="s">
        <v>36</v>
      </c>
      <c r="B53" s="8"/>
      <c r="C53" s="38">
        <f>C38+C47+C49+C51</f>
        <v>0</v>
      </c>
      <c r="D53" s="42"/>
      <c r="E53" s="4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</row>
    <row r="54" spans="1:234" s="2" customFormat="1" x14ac:dyDescent="0.2">
      <c r="A54" s="7"/>
      <c r="B54" s="7"/>
      <c r="C54" s="7"/>
      <c r="E54" s="46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</row>
    <row r="55" spans="1:234" s="2" customFormat="1" x14ac:dyDescent="0.2">
      <c r="A55" s="34" t="s">
        <v>37</v>
      </c>
      <c r="B55" s="8"/>
      <c r="C55" s="38">
        <f>C53+C34</f>
        <v>0</v>
      </c>
      <c r="D55" s="46"/>
      <c r="E55" s="46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</row>
    <row r="56" spans="1:234" s="2" customFormat="1" x14ac:dyDescent="0.2">
      <c r="A56" s="31"/>
      <c r="B56" s="31"/>
      <c r="C56" s="31"/>
      <c r="E56" s="46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</row>
    <row r="57" spans="1:234" s="2" customFormat="1" x14ac:dyDescent="0.2">
      <c r="A57" s="31"/>
      <c r="B57" s="31"/>
      <c r="C57" s="31"/>
      <c r="E57" s="46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</row>
    <row r="58" spans="1:234" s="2" customFormat="1" x14ac:dyDescent="0.2">
      <c r="A58" s="29" t="s">
        <v>450</v>
      </c>
      <c r="B58" s="30" t="s">
        <v>6</v>
      </c>
      <c r="C58" s="5">
        <v>2025</v>
      </c>
      <c r="D58" s="31"/>
      <c r="E58" s="31"/>
      <c r="H58" s="46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</row>
    <row r="59" spans="1:234" s="2" customFormat="1" x14ac:dyDescent="0.2">
      <c r="A59" s="7"/>
      <c r="B59" s="32"/>
      <c r="C59" s="40"/>
      <c r="D59" s="31"/>
      <c r="E59" s="33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</row>
    <row r="60" spans="1:234" s="2" customFormat="1" x14ac:dyDescent="0.2">
      <c r="A60" s="7" t="s">
        <v>180</v>
      </c>
      <c r="B60" s="32"/>
      <c r="C60" s="151">
        <f>Balance!C52/1000</f>
        <v>0</v>
      </c>
      <c r="D60" s="47"/>
      <c r="E60" s="48"/>
      <c r="F60" s="41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</row>
    <row r="61" spans="1:234" s="2" customFormat="1" x14ac:dyDescent="0.2">
      <c r="A61" s="7" t="s">
        <v>181</v>
      </c>
      <c r="B61" s="32"/>
      <c r="C61" s="151">
        <f>Balance!C53/1000</f>
        <v>0</v>
      </c>
      <c r="D61" s="47"/>
      <c r="E61" s="48"/>
      <c r="F61" s="41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</row>
    <row r="62" spans="1:234" s="2" customFormat="1" x14ac:dyDescent="0.2">
      <c r="A62" s="7" t="s">
        <v>182</v>
      </c>
      <c r="B62" s="32"/>
      <c r="C62" s="151">
        <f>Balance!C54/1000</f>
        <v>0</v>
      </c>
      <c r="D62" s="47"/>
      <c r="E62" s="48"/>
      <c r="F62" s="41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</row>
    <row r="63" spans="1:234" s="2" customFormat="1" x14ac:dyDescent="0.2">
      <c r="A63" s="34" t="s">
        <v>38</v>
      </c>
      <c r="B63" s="35"/>
      <c r="C63" s="36">
        <f>SUM(C60:C62)</f>
        <v>0</v>
      </c>
      <c r="D63" s="48"/>
      <c r="E63" s="48"/>
      <c r="F63" s="41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</row>
    <row r="64" spans="1:234" s="2" customFormat="1" x14ac:dyDescent="0.2">
      <c r="A64" s="62" t="s">
        <v>39</v>
      </c>
      <c r="B64" s="61">
        <v>29</v>
      </c>
      <c r="C64" s="75">
        <f>(Balance!C57+Balance!C58+Balance!C59)/1000</f>
        <v>0</v>
      </c>
      <c r="D64" s="47"/>
      <c r="E64" s="48"/>
      <c r="F64" s="41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</row>
    <row r="65" spans="1:234" s="2" customFormat="1" x14ac:dyDescent="0.2">
      <c r="A65" s="7"/>
      <c r="B65" s="32"/>
      <c r="C65" s="37"/>
      <c r="D65" s="47"/>
      <c r="E65" s="48"/>
      <c r="F65" s="41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</row>
    <row r="66" spans="1:234" s="2" customFormat="1" x14ac:dyDescent="0.2">
      <c r="A66" s="7" t="s">
        <v>67</v>
      </c>
      <c r="B66" s="32">
        <v>30</v>
      </c>
      <c r="C66" s="151">
        <f>Balance!C62/1000</f>
        <v>0</v>
      </c>
      <c r="D66" s="31"/>
      <c r="E66" s="33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</row>
    <row r="67" spans="1:234" s="2" customFormat="1" x14ac:dyDescent="0.2">
      <c r="A67" s="7" t="s">
        <v>68</v>
      </c>
      <c r="B67" s="32" t="s">
        <v>369</v>
      </c>
      <c r="C67" s="151">
        <f>Balance!C63/1000</f>
        <v>0</v>
      </c>
      <c r="D67" s="31"/>
      <c r="E67" s="33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</row>
    <row r="68" spans="1:234" s="2" customFormat="1" x14ac:dyDescent="0.2">
      <c r="A68" s="7" t="s">
        <v>40</v>
      </c>
      <c r="B68" s="32" t="s">
        <v>370</v>
      </c>
      <c r="C68" s="151">
        <f>Balance!C64/1000</f>
        <v>0</v>
      </c>
      <c r="D68" s="31"/>
      <c r="E68" s="33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</row>
    <row r="69" spans="1:234" s="2" customFormat="1" x14ac:dyDescent="0.2">
      <c r="A69" s="7" t="s">
        <v>183</v>
      </c>
      <c r="B69" s="32" t="s">
        <v>371</v>
      </c>
      <c r="C69" s="151">
        <f>Balance!C65/1000</f>
        <v>0</v>
      </c>
      <c r="D69" s="31"/>
      <c r="E69" s="33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</row>
    <row r="70" spans="1:234" s="2" customFormat="1" x14ac:dyDescent="0.2">
      <c r="A70" s="7" t="s">
        <v>217</v>
      </c>
      <c r="B70" s="32" t="s">
        <v>372</v>
      </c>
      <c r="C70" s="151">
        <f>Balance!C66/1000</f>
        <v>0</v>
      </c>
      <c r="D70" s="31"/>
      <c r="E70" s="33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</row>
    <row r="71" spans="1:234" s="2" customFormat="1" x14ac:dyDescent="0.2">
      <c r="A71" s="7" t="s">
        <v>184</v>
      </c>
      <c r="B71" s="32" t="s">
        <v>368</v>
      </c>
      <c r="C71" s="151">
        <f>Balance!C67/1000</f>
        <v>0</v>
      </c>
      <c r="D71" s="31"/>
      <c r="E71" s="33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</row>
    <row r="72" spans="1:234" s="2" customFormat="1" x14ac:dyDescent="0.2">
      <c r="A72" s="7" t="s">
        <v>41</v>
      </c>
      <c r="B72" s="32">
        <v>32</v>
      </c>
      <c r="C72" s="151">
        <f>Balance!C68/1000</f>
        <v>0</v>
      </c>
      <c r="D72" s="31"/>
      <c r="E72" s="33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</row>
    <row r="73" spans="1:234" s="2" customFormat="1" x14ac:dyDescent="0.2">
      <c r="A73" s="7" t="s">
        <v>69</v>
      </c>
      <c r="B73" s="32" t="s">
        <v>5</v>
      </c>
      <c r="C73" s="151">
        <f>Balance!C69/1000</f>
        <v>0</v>
      </c>
      <c r="D73" s="31"/>
      <c r="E73" s="33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</row>
    <row r="74" spans="1:234" s="2" customFormat="1" x14ac:dyDescent="0.2">
      <c r="A74" s="7" t="s">
        <v>42</v>
      </c>
      <c r="B74" s="32">
        <v>33</v>
      </c>
      <c r="C74" s="151">
        <f>Balance!C70/1000</f>
        <v>0</v>
      </c>
      <c r="D74" s="47"/>
      <c r="E74" s="48"/>
      <c r="F74" s="41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</row>
    <row r="75" spans="1:234" s="2" customFormat="1" x14ac:dyDescent="0.2">
      <c r="A75" s="34" t="s">
        <v>43</v>
      </c>
      <c r="B75" s="35"/>
      <c r="C75" s="36">
        <f>SUM(C66:C74)</f>
        <v>0</v>
      </c>
      <c r="D75" s="48"/>
      <c r="E75" s="48"/>
      <c r="F75" s="41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</row>
    <row r="76" spans="1:234" s="2" customFormat="1" x14ac:dyDescent="0.2">
      <c r="A76" s="7"/>
      <c r="B76" s="7"/>
      <c r="C76" s="37"/>
      <c r="D76" s="47"/>
      <c r="E76" s="48"/>
      <c r="F76" s="41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</row>
    <row r="77" spans="1:234" s="2" customFormat="1" x14ac:dyDescent="0.2">
      <c r="A77" s="7" t="s">
        <v>70</v>
      </c>
      <c r="B77" s="32">
        <v>30</v>
      </c>
      <c r="C77" s="151">
        <f>Balance!C73/1000</f>
        <v>0</v>
      </c>
      <c r="D77" s="47"/>
      <c r="E77" s="48"/>
      <c r="F77" s="41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</row>
    <row r="78" spans="1:234" s="2" customFormat="1" ht="25.5" x14ac:dyDescent="0.2">
      <c r="A78" s="39" t="s">
        <v>71</v>
      </c>
      <c r="B78" s="32">
        <v>34</v>
      </c>
      <c r="C78" s="151">
        <f>SUM(Balance!C74:C76)/1000</f>
        <v>0</v>
      </c>
      <c r="D78" s="31"/>
      <c r="E78" s="31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</row>
    <row r="79" spans="1:234" s="2" customFormat="1" x14ac:dyDescent="0.2">
      <c r="A79" s="7" t="s">
        <v>185</v>
      </c>
      <c r="B79" s="32">
        <v>35</v>
      </c>
      <c r="C79" s="151">
        <f>SUM(Balance!C77:C79)/1000</f>
        <v>0</v>
      </c>
      <c r="D79" s="31"/>
      <c r="E79" s="31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</row>
    <row r="80" spans="1:234" s="2" customFormat="1" x14ac:dyDescent="0.2">
      <c r="A80" s="7" t="s">
        <v>179</v>
      </c>
      <c r="B80" s="32" t="s">
        <v>368</v>
      </c>
      <c r="C80" s="151">
        <f>Balance!C80/1000</f>
        <v>0</v>
      </c>
      <c r="D80" s="31"/>
      <c r="E80" s="31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</row>
    <row r="81" spans="1:234" s="2" customFormat="1" x14ac:dyDescent="0.2">
      <c r="A81" s="39" t="s">
        <v>72</v>
      </c>
      <c r="B81" s="32" t="s">
        <v>5</v>
      </c>
      <c r="C81" s="151">
        <f>Balance!C81/1000</f>
        <v>0</v>
      </c>
      <c r="D81" s="31"/>
      <c r="E81" s="31"/>
      <c r="HP81" s="12"/>
      <c r="HQ81" s="12"/>
      <c r="HR81" s="12"/>
      <c r="HS81" s="12"/>
      <c r="HT81" s="12"/>
      <c r="HU81" s="12"/>
      <c r="HV81" s="12"/>
      <c r="HW81" s="12"/>
      <c r="HX81" s="12"/>
      <c r="HY81" s="12"/>
      <c r="HZ81" s="12"/>
    </row>
    <row r="82" spans="1:234" s="2" customFormat="1" x14ac:dyDescent="0.2">
      <c r="A82" s="39" t="s">
        <v>73</v>
      </c>
      <c r="B82" s="32" t="s">
        <v>5</v>
      </c>
      <c r="C82" s="151">
        <f>Balance!C82/1000</f>
        <v>0</v>
      </c>
      <c r="D82" s="31"/>
      <c r="E82" s="31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</row>
    <row r="83" spans="1:234" s="2" customFormat="1" x14ac:dyDescent="0.2">
      <c r="A83" s="39" t="s">
        <v>74</v>
      </c>
      <c r="B83" s="32" t="s">
        <v>5</v>
      </c>
      <c r="C83" s="151">
        <f>Balance!C83/1000</f>
        <v>0</v>
      </c>
      <c r="D83" s="31"/>
      <c r="E83" s="31"/>
      <c r="HP83" s="12"/>
      <c r="HQ83" s="12"/>
      <c r="HR83" s="12"/>
      <c r="HS83" s="12"/>
      <c r="HT83" s="12"/>
      <c r="HU83" s="12"/>
      <c r="HV83" s="12"/>
      <c r="HW83" s="12"/>
      <c r="HX83" s="12"/>
      <c r="HY83" s="12"/>
      <c r="HZ83" s="12"/>
    </row>
    <row r="84" spans="1:234" s="2" customFormat="1" x14ac:dyDescent="0.2">
      <c r="A84" s="39" t="s">
        <v>221</v>
      </c>
      <c r="B84" s="32"/>
      <c r="C84" s="151">
        <f>Balance!C84/1000</f>
        <v>0</v>
      </c>
      <c r="D84" s="31"/>
      <c r="E84" s="31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</row>
    <row r="85" spans="1:234" s="2" customFormat="1" x14ac:dyDescent="0.2">
      <c r="A85" s="39" t="s">
        <v>75</v>
      </c>
      <c r="B85" s="32" t="s">
        <v>5</v>
      </c>
      <c r="C85" s="151">
        <f>Balance!C85/1000</f>
        <v>0</v>
      </c>
      <c r="D85" s="31"/>
      <c r="E85" s="31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</row>
    <row r="86" spans="1:234" s="2" customFormat="1" x14ac:dyDescent="0.2">
      <c r="A86" s="39" t="s">
        <v>76</v>
      </c>
      <c r="B86" s="32"/>
      <c r="C86" s="151">
        <f>Balance!C86/1000</f>
        <v>0</v>
      </c>
      <c r="D86" s="31"/>
      <c r="E86" s="31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</row>
    <row r="87" spans="1:234" s="2" customFormat="1" x14ac:dyDescent="0.2">
      <c r="A87" s="39" t="s">
        <v>77</v>
      </c>
      <c r="B87" s="32"/>
      <c r="C87" s="151">
        <f>Balance!C87/1000</f>
        <v>0</v>
      </c>
      <c r="D87" s="31"/>
      <c r="E87" s="31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</row>
    <row r="88" spans="1:234" s="2" customFormat="1" x14ac:dyDescent="0.2">
      <c r="A88" s="39" t="s">
        <v>433</v>
      </c>
      <c r="B88" s="32">
        <v>36</v>
      </c>
      <c r="C88" s="151">
        <f>SUM(Balance!C88:C91)/1000</f>
        <v>0</v>
      </c>
      <c r="D88" s="31"/>
      <c r="E88" s="31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</row>
    <row r="89" spans="1:234" s="2" customFormat="1" x14ac:dyDescent="0.2">
      <c r="A89" s="7" t="s">
        <v>44</v>
      </c>
      <c r="B89" s="32">
        <v>37</v>
      </c>
      <c r="C89" s="151">
        <f>SUM(Balance!C92:C93)/1000</f>
        <v>0</v>
      </c>
      <c r="HP89" s="12"/>
      <c r="HQ89" s="12"/>
      <c r="HR89" s="12"/>
      <c r="HS89" s="12"/>
      <c r="HT89" s="12"/>
      <c r="HU89" s="12"/>
      <c r="HV89" s="12"/>
      <c r="HW89" s="12"/>
      <c r="HX89" s="12"/>
      <c r="HY89" s="12"/>
      <c r="HZ89" s="12"/>
    </row>
    <row r="90" spans="1:234" s="2" customFormat="1" x14ac:dyDescent="0.2">
      <c r="A90" s="39" t="s">
        <v>78</v>
      </c>
      <c r="B90" s="32">
        <v>38</v>
      </c>
      <c r="C90" s="151">
        <f>Balance!C94/1000</f>
        <v>0</v>
      </c>
      <c r="D90" s="46"/>
      <c r="H90" s="46"/>
      <c r="I90" s="46"/>
      <c r="J90" s="46"/>
      <c r="HP90" s="12"/>
      <c r="HQ90" s="12"/>
      <c r="HR90" s="12"/>
      <c r="HS90" s="12"/>
      <c r="HT90" s="12"/>
      <c r="HU90" s="12"/>
      <c r="HV90" s="12"/>
      <c r="HW90" s="12"/>
      <c r="HX90" s="12"/>
      <c r="HY90" s="12"/>
      <c r="HZ90" s="12"/>
    </row>
    <row r="91" spans="1:234" s="2" customFormat="1" x14ac:dyDescent="0.2">
      <c r="A91" s="34" t="s">
        <v>45</v>
      </c>
      <c r="B91" s="8"/>
      <c r="C91" s="36">
        <f>SUM(C77:C90)</f>
        <v>0</v>
      </c>
      <c r="D91" s="46"/>
      <c r="E91" s="46"/>
      <c r="F91" s="46"/>
      <c r="G91" s="46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</row>
    <row r="92" spans="1:234" s="2" customFormat="1" x14ac:dyDescent="0.2">
      <c r="A92" s="7"/>
      <c r="B92" s="7"/>
      <c r="C92" s="37"/>
      <c r="E92" s="46"/>
      <c r="HP92" s="12"/>
      <c r="HQ92" s="12"/>
      <c r="HR92" s="12"/>
      <c r="HS92" s="12"/>
      <c r="HT92" s="12"/>
      <c r="HU92" s="12"/>
      <c r="HV92" s="12"/>
      <c r="HW92" s="12"/>
      <c r="HX92" s="12"/>
      <c r="HY92" s="12"/>
      <c r="HZ92" s="12"/>
    </row>
    <row r="93" spans="1:234" s="2" customFormat="1" x14ac:dyDescent="0.2">
      <c r="A93" s="34" t="s">
        <v>46</v>
      </c>
      <c r="B93" s="8"/>
      <c r="C93" s="9">
        <f>C75+C91</f>
        <v>0</v>
      </c>
      <c r="D93" s="46"/>
      <c r="E93" s="46"/>
      <c r="HP93" s="12"/>
      <c r="HQ93" s="12"/>
      <c r="HR93" s="12"/>
      <c r="HS93" s="12"/>
      <c r="HT93" s="12"/>
      <c r="HU93" s="12"/>
      <c r="HV93" s="12"/>
      <c r="HW93" s="12"/>
      <c r="HX93" s="12"/>
      <c r="HY93" s="12"/>
      <c r="HZ93" s="12"/>
    </row>
    <row r="94" spans="1:234" s="2" customFormat="1" x14ac:dyDescent="0.2">
      <c r="A94" s="6" t="s">
        <v>47</v>
      </c>
      <c r="B94" s="76"/>
      <c r="C94" s="77">
        <f>C63+C64+C93</f>
        <v>0</v>
      </c>
      <c r="D94" s="46"/>
      <c r="E94" s="46"/>
      <c r="F94" s="46"/>
      <c r="HP94" s="12"/>
      <c r="HQ94" s="12"/>
      <c r="HR94" s="12"/>
      <c r="HS94" s="12"/>
      <c r="HT94" s="12"/>
      <c r="HU94" s="12"/>
      <c r="HV94" s="12"/>
      <c r="HW94" s="12"/>
      <c r="HX94" s="12"/>
      <c r="HY94" s="12"/>
      <c r="HZ94" s="12"/>
    </row>
    <row r="95" spans="1:234" s="2" customFormat="1" x14ac:dyDescent="0.2">
      <c r="A95" s="7"/>
      <c r="B95" s="76"/>
      <c r="C95" s="78"/>
      <c r="E95" s="46"/>
      <c r="J95" s="46"/>
      <c r="K95" s="46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</row>
    <row r="96" spans="1:234" s="2" customFormat="1" x14ac:dyDescent="0.2">
      <c r="A96" s="6" t="s">
        <v>48</v>
      </c>
      <c r="B96" s="79">
        <v>39</v>
      </c>
      <c r="C96" s="154">
        <f>Balance!C89/1000</f>
        <v>0</v>
      </c>
      <c r="HP96" s="12"/>
      <c r="HQ96" s="12"/>
      <c r="HR96" s="12"/>
      <c r="HS96" s="12"/>
      <c r="HT96" s="12"/>
      <c r="HU96" s="12"/>
      <c r="HV96" s="12"/>
      <c r="HW96" s="12"/>
      <c r="HX96" s="12"/>
      <c r="HY96" s="12"/>
      <c r="HZ96" s="12"/>
    </row>
    <row r="97" spans="1:234" s="2" customFormat="1" x14ac:dyDescent="0.2">
      <c r="A97" s="34" t="s">
        <v>186</v>
      </c>
      <c r="B97" s="80">
        <v>40</v>
      </c>
      <c r="C97" s="155">
        <f>Balance!C90/1000</f>
        <v>0</v>
      </c>
      <c r="HP97" s="12"/>
      <c r="HQ97" s="12"/>
      <c r="HR97" s="12"/>
      <c r="HS97" s="12"/>
      <c r="HT97" s="12"/>
      <c r="HU97" s="12"/>
      <c r="HV97" s="12"/>
      <c r="HW97" s="12"/>
      <c r="HX97" s="12"/>
      <c r="HY97" s="12"/>
      <c r="HZ97" s="12"/>
    </row>
    <row r="100" spans="1:234" x14ac:dyDescent="0.2">
      <c r="A100" s="2" t="s">
        <v>79</v>
      </c>
      <c r="C100" s="46">
        <f>C55-C94</f>
        <v>0</v>
      </c>
    </row>
    <row r="102" spans="1:234" x14ac:dyDescent="0.2">
      <c r="E102" s="49"/>
    </row>
    <row r="65542" s="12" customFormat="1" x14ac:dyDescent="0.2"/>
    <row r="65543" s="12" customFormat="1" x14ac:dyDescent="0.2"/>
    <row r="65544" s="12" customFormat="1" x14ac:dyDescent="0.2"/>
    <row r="65545" s="12" customFormat="1" x14ac:dyDescent="0.2"/>
    <row r="65546" s="12" customFormat="1" x14ac:dyDescent="0.2"/>
    <row r="65547" s="12" customFormat="1" x14ac:dyDescent="0.2"/>
  </sheetData>
  <pageMargins left="0.7" right="0.7" top="0.75" bottom="0.75" header="0.3" footer="0.3"/>
  <pageSetup paperSize="9" fitToHeight="0" orientation="portrait" r:id="rId1"/>
  <rowBreaks count="1" manualBreakCount="1">
    <brk id="57" max="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12">
    <tabColor rgb="FFFF0000"/>
  </sheetPr>
  <dimension ref="A1:K128"/>
  <sheetViews>
    <sheetView showGridLines="0" workbookViewId="0">
      <pane ySplit="1" topLeftCell="A2" activePane="bottomLeft" state="frozen"/>
      <selection pane="bottomLeft" activeCell="J72" sqref="J72"/>
    </sheetView>
  </sheetViews>
  <sheetFormatPr defaultRowHeight="12.75" x14ac:dyDescent="0.2"/>
  <cols>
    <col min="1" max="1" width="16.42578125" customWidth="1"/>
    <col min="2" max="2" width="15.28515625" customWidth="1"/>
    <col min="3" max="3" width="19.7109375" customWidth="1"/>
    <col min="4" max="4" width="7.42578125" customWidth="1"/>
    <col min="5" max="5" width="26.85546875" bestFit="1" customWidth="1"/>
    <col min="6" max="6" width="7.42578125" customWidth="1"/>
    <col min="7" max="7" width="10.28515625" customWidth="1"/>
    <col min="8" max="8" width="41.42578125" bestFit="1" customWidth="1"/>
    <col min="9" max="9" width="15.5703125" customWidth="1"/>
    <col min="10" max="10" width="68.5703125" bestFit="1" customWidth="1"/>
    <col min="11" max="11" width="9.42578125" bestFit="1" customWidth="1"/>
  </cols>
  <sheetData>
    <row r="1" spans="1:11" x14ac:dyDescent="0.2">
      <c r="A1" s="93" t="s">
        <v>199</v>
      </c>
      <c r="B1" s="93" t="s">
        <v>200</v>
      </c>
      <c r="C1" s="134" t="s">
        <v>191</v>
      </c>
      <c r="D1" s="93" t="s">
        <v>189</v>
      </c>
      <c r="E1" s="93" t="s">
        <v>193</v>
      </c>
      <c r="F1" s="93" t="s">
        <v>6</v>
      </c>
      <c r="G1" s="93" t="s">
        <v>366</v>
      </c>
      <c r="H1" s="93" t="s">
        <v>192</v>
      </c>
      <c r="I1" s="93" t="s">
        <v>367</v>
      </c>
      <c r="J1" s="93" t="s">
        <v>197</v>
      </c>
      <c r="K1" s="93" t="s">
        <v>198</v>
      </c>
    </row>
    <row r="2" spans="1:11" x14ac:dyDescent="0.2">
      <c r="A2" s="55" t="str">
        <f>Forside!$B$3</f>
        <v>Udfyldes automatisk</v>
      </c>
      <c r="B2" s="84">
        <f>Forside!$B$4</f>
        <v>2025</v>
      </c>
      <c r="C2" s="55">
        <f t="shared" ref="C2:C33" si="0">+B2</f>
        <v>2025</v>
      </c>
      <c r="D2" s="55" t="s">
        <v>190</v>
      </c>
      <c r="E2" s="55" t="s">
        <v>375</v>
      </c>
      <c r="F2" s="55">
        <v>1</v>
      </c>
      <c r="G2" s="55">
        <v>1</v>
      </c>
      <c r="H2" s="55" t="s">
        <v>7</v>
      </c>
      <c r="I2" s="55" t="s">
        <v>194</v>
      </c>
      <c r="J2" s="55" t="s">
        <v>82</v>
      </c>
      <c r="K2" s="85">
        <f>ABS(Resultatopgørelse!C6)</f>
        <v>0</v>
      </c>
    </row>
    <row r="3" spans="1:11" x14ac:dyDescent="0.2">
      <c r="A3" s="55" t="str">
        <f>Forside!$B$3</f>
        <v>Udfyldes automatisk</v>
      </c>
      <c r="B3" s="84">
        <f>Forside!$B$4</f>
        <v>2025</v>
      </c>
      <c r="C3" s="55">
        <f t="shared" si="0"/>
        <v>2025</v>
      </c>
      <c r="D3" s="55" t="s">
        <v>190</v>
      </c>
      <c r="E3" s="55" t="s">
        <v>375</v>
      </c>
      <c r="F3" s="55">
        <v>1</v>
      </c>
      <c r="G3" s="55">
        <v>1</v>
      </c>
      <c r="H3" s="55" t="s">
        <v>7</v>
      </c>
      <c r="I3" s="55" t="s">
        <v>195</v>
      </c>
      <c r="J3" s="55" t="s">
        <v>84</v>
      </c>
      <c r="K3" s="85">
        <f>ABS(Resultatopgørelse!C7)</f>
        <v>0</v>
      </c>
    </row>
    <row r="4" spans="1:11" x14ac:dyDescent="0.2">
      <c r="A4" s="55" t="str">
        <f>Forside!$B$3</f>
        <v>Udfyldes automatisk</v>
      </c>
      <c r="B4" s="84">
        <f>Forside!$B$4</f>
        <v>2025</v>
      </c>
      <c r="C4" s="55">
        <f t="shared" si="0"/>
        <v>2025</v>
      </c>
      <c r="D4" s="55" t="s">
        <v>190</v>
      </c>
      <c r="E4" s="55" t="s">
        <v>375</v>
      </c>
      <c r="F4" s="55">
        <v>1</v>
      </c>
      <c r="G4" s="55">
        <v>1</v>
      </c>
      <c r="H4" s="55" t="s">
        <v>7</v>
      </c>
      <c r="I4" s="55" t="s">
        <v>196</v>
      </c>
      <c r="J4" s="55" t="s">
        <v>86</v>
      </c>
      <c r="K4" s="85">
        <f>ABS(Resultatopgørelse!C8)</f>
        <v>0</v>
      </c>
    </row>
    <row r="5" spans="1:11" x14ac:dyDescent="0.2">
      <c r="A5" s="55" t="str">
        <f>Forside!$B$3</f>
        <v>Udfyldes automatisk</v>
      </c>
      <c r="B5" s="84">
        <f>Forside!$B$4</f>
        <v>2025</v>
      </c>
      <c r="C5" s="55">
        <f t="shared" si="0"/>
        <v>2025</v>
      </c>
      <c r="D5" s="55" t="s">
        <v>190</v>
      </c>
      <c r="E5" s="55" t="s">
        <v>375</v>
      </c>
      <c r="F5" s="55">
        <v>1</v>
      </c>
      <c r="G5" s="55">
        <v>1</v>
      </c>
      <c r="H5" s="55" t="s">
        <v>7</v>
      </c>
      <c r="I5" s="55" t="s">
        <v>224</v>
      </c>
      <c r="J5" s="55" t="s">
        <v>88</v>
      </c>
      <c r="K5" s="85">
        <f>ABS(Resultatopgørelse!C9)</f>
        <v>0</v>
      </c>
    </row>
    <row r="6" spans="1:11" x14ac:dyDescent="0.2">
      <c r="A6" s="55" t="str">
        <f>Forside!$B$3</f>
        <v>Udfyldes automatisk</v>
      </c>
      <c r="B6" s="84">
        <f>Forside!$B$4</f>
        <v>2025</v>
      </c>
      <c r="C6" s="55">
        <f t="shared" si="0"/>
        <v>2025</v>
      </c>
      <c r="D6" s="55" t="s">
        <v>190</v>
      </c>
      <c r="E6" s="55" t="s">
        <v>375</v>
      </c>
      <c r="F6" s="55">
        <v>1</v>
      </c>
      <c r="G6" s="55">
        <v>1</v>
      </c>
      <c r="H6" s="55" t="s">
        <v>7</v>
      </c>
      <c r="I6" s="55" t="s">
        <v>225</v>
      </c>
      <c r="J6" s="55" t="s">
        <v>90</v>
      </c>
      <c r="K6" s="85">
        <f>ABS(Resultatopgørelse!C10)</f>
        <v>0</v>
      </c>
    </row>
    <row r="7" spans="1:11" x14ac:dyDescent="0.2">
      <c r="A7" s="55" t="str">
        <f>Forside!$B$3</f>
        <v>Udfyldes automatisk</v>
      </c>
      <c r="B7" s="84">
        <f>Forside!$B$4</f>
        <v>2025</v>
      </c>
      <c r="C7" s="55">
        <f t="shared" si="0"/>
        <v>2025</v>
      </c>
      <c r="D7" s="55" t="s">
        <v>190</v>
      </c>
      <c r="E7" s="55" t="s">
        <v>375</v>
      </c>
      <c r="F7" s="55">
        <v>1</v>
      </c>
      <c r="G7" s="55">
        <v>1</v>
      </c>
      <c r="H7" s="55" t="s">
        <v>7</v>
      </c>
      <c r="I7" s="55" t="s">
        <v>226</v>
      </c>
      <c r="J7" s="55" t="s">
        <v>92</v>
      </c>
      <c r="K7" s="85">
        <f>ABS(Resultatopgørelse!C11)</f>
        <v>0</v>
      </c>
    </row>
    <row r="8" spans="1:11" x14ac:dyDescent="0.2">
      <c r="A8" s="55" t="str">
        <f>Forside!$B$3</f>
        <v>Udfyldes automatisk</v>
      </c>
      <c r="B8" s="84">
        <f>Forside!$B$4</f>
        <v>2025</v>
      </c>
      <c r="C8" s="55">
        <f t="shared" si="0"/>
        <v>2025</v>
      </c>
      <c r="D8" s="55" t="s">
        <v>190</v>
      </c>
      <c r="E8" s="55" t="s">
        <v>375</v>
      </c>
      <c r="F8" s="55">
        <v>1</v>
      </c>
      <c r="G8" s="55">
        <v>1</v>
      </c>
      <c r="H8" s="55" t="s">
        <v>7</v>
      </c>
      <c r="I8" s="55" t="s">
        <v>227</v>
      </c>
      <c r="J8" s="55" t="s">
        <v>94</v>
      </c>
      <c r="K8" s="85">
        <f>ABS(Resultatopgørelse!C12)</f>
        <v>0</v>
      </c>
    </row>
    <row r="9" spans="1:11" x14ac:dyDescent="0.2">
      <c r="A9" s="55" t="str">
        <f>Forside!$B$3</f>
        <v>Udfyldes automatisk</v>
      </c>
      <c r="B9" s="84">
        <f>Forside!$B$4</f>
        <v>2025</v>
      </c>
      <c r="C9" s="55">
        <f t="shared" si="0"/>
        <v>2025</v>
      </c>
      <c r="D9" s="55" t="s">
        <v>190</v>
      </c>
      <c r="E9" s="55" t="s">
        <v>375</v>
      </c>
      <c r="F9" s="55">
        <v>1</v>
      </c>
      <c r="G9" s="55">
        <v>1</v>
      </c>
      <c r="H9" s="55" t="s">
        <v>7</v>
      </c>
      <c r="I9" s="55" t="s">
        <v>228</v>
      </c>
      <c r="J9" s="55" t="s">
        <v>96</v>
      </c>
      <c r="K9" s="85">
        <f>ABS(Resultatopgørelse!C13)</f>
        <v>0</v>
      </c>
    </row>
    <row r="10" spans="1:11" x14ac:dyDescent="0.2">
      <c r="A10" s="55" t="str">
        <f>Forside!$B$3</f>
        <v>Udfyldes automatisk</v>
      </c>
      <c r="B10" s="84">
        <f>Forside!$B$4</f>
        <v>2025</v>
      </c>
      <c r="C10" s="55">
        <f t="shared" si="0"/>
        <v>2025</v>
      </c>
      <c r="D10" s="55" t="s">
        <v>190</v>
      </c>
      <c r="E10" s="55" t="s">
        <v>375</v>
      </c>
      <c r="F10" s="55">
        <v>2</v>
      </c>
      <c r="G10" s="55">
        <v>2</v>
      </c>
      <c r="H10" s="55" t="s">
        <v>8</v>
      </c>
      <c r="I10" s="55" t="s">
        <v>229</v>
      </c>
      <c r="J10" s="55" t="s">
        <v>100</v>
      </c>
      <c r="K10" s="85">
        <f>ABS(Resultatopgørelse!C16)</f>
        <v>0</v>
      </c>
    </row>
    <row r="11" spans="1:11" x14ac:dyDescent="0.2">
      <c r="A11" s="55" t="str">
        <f>Forside!$B$3</f>
        <v>Udfyldes automatisk</v>
      </c>
      <c r="B11" s="84">
        <f>Forside!$B$4</f>
        <v>2025</v>
      </c>
      <c r="C11" s="55">
        <f t="shared" si="0"/>
        <v>2025</v>
      </c>
      <c r="D11" s="55" t="s">
        <v>190</v>
      </c>
      <c r="E11" s="55" t="s">
        <v>375</v>
      </c>
      <c r="F11" s="55">
        <v>2</v>
      </c>
      <c r="G11" s="55">
        <v>2</v>
      </c>
      <c r="H11" s="55" t="s">
        <v>8</v>
      </c>
      <c r="I11" s="55" t="s">
        <v>230</v>
      </c>
      <c r="J11" s="55" t="s">
        <v>101</v>
      </c>
      <c r="K11" s="85">
        <f>ABS(Resultatopgørelse!C17)</f>
        <v>0</v>
      </c>
    </row>
    <row r="12" spans="1:11" x14ac:dyDescent="0.2">
      <c r="A12" s="55" t="str">
        <f>Forside!$B$3</f>
        <v>Udfyldes automatisk</v>
      </c>
      <c r="B12" s="84">
        <f>Forside!$B$4</f>
        <v>2025</v>
      </c>
      <c r="C12" s="55">
        <f t="shared" si="0"/>
        <v>2025</v>
      </c>
      <c r="D12" s="55" t="s">
        <v>190</v>
      </c>
      <c r="E12" s="55" t="s">
        <v>375</v>
      </c>
      <c r="F12" s="55">
        <v>2</v>
      </c>
      <c r="G12" s="55">
        <v>2</v>
      </c>
      <c r="H12" s="55" t="s">
        <v>8</v>
      </c>
      <c r="I12" s="55" t="s">
        <v>231</v>
      </c>
      <c r="J12" s="55" t="s">
        <v>102</v>
      </c>
      <c r="K12" s="85">
        <f>ABS(Resultatopgørelse!C18)</f>
        <v>0</v>
      </c>
    </row>
    <row r="13" spans="1:11" x14ac:dyDescent="0.2">
      <c r="A13" s="55" t="str">
        <f>Forside!$B$3</f>
        <v>Udfyldes automatisk</v>
      </c>
      <c r="B13" s="84">
        <f>Forside!$B$4</f>
        <v>2025</v>
      </c>
      <c r="C13" s="55">
        <f t="shared" si="0"/>
        <v>2025</v>
      </c>
      <c r="D13" s="55" t="s">
        <v>190</v>
      </c>
      <c r="E13" s="55" t="s">
        <v>375</v>
      </c>
      <c r="F13" s="55">
        <v>2</v>
      </c>
      <c r="G13" s="55">
        <v>2</v>
      </c>
      <c r="H13" s="55" t="s">
        <v>8</v>
      </c>
      <c r="I13" s="55" t="s">
        <v>232</v>
      </c>
      <c r="J13" s="55" t="s">
        <v>103</v>
      </c>
      <c r="K13" s="85">
        <f>ABS(Resultatopgørelse!C19)</f>
        <v>0</v>
      </c>
    </row>
    <row r="14" spans="1:11" x14ac:dyDescent="0.2">
      <c r="A14" s="55" t="str">
        <f>Forside!$B$3</f>
        <v>Udfyldes automatisk</v>
      </c>
      <c r="B14" s="84">
        <f>Forside!$B$4</f>
        <v>2025</v>
      </c>
      <c r="C14" s="55">
        <f t="shared" si="0"/>
        <v>2025</v>
      </c>
      <c r="D14" s="55" t="s">
        <v>190</v>
      </c>
      <c r="E14" s="55" t="s">
        <v>375</v>
      </c>
      <c r="F14" s="55">
        <v>2</v>
      </c>
      <c r="G14" s="55">
        <v>2</v>
      </c>
      <c r="H14" s="55" t="s">
        <v>8</v>
      </c>
      <c r="I14" s="55" t="s">
        <v>233</v>
      </c>
      <c r="J14" s="55" t="s">
        <v>104</v>
      </c>
      <c r="K14" s="85">
        <f>ABS(Resultatopgørelse!C20)</f>
        <v>0</v>
      </c>
    </row>
    <row r="15" spans="1:11" x14ac:dyDescent="0.2">
      <c r="A15" s="55" t="str">
        <f>Forside!$B$3</f>
        <v>Udfyldes automatisk</v>
      </c>
      <c r="B15" s="84">
        <f>Forside!$B$4</f>
        <v>2025</v>
      </c>
      <c r="C15" s="55">
        <f t="shared" si="0"/>
        <v>2025</v>
      </c>
      <c r="D15" s="55" t="s">
        <v>190</v>
      </c>
      <c r="E15" s="55" t="s">
        <v>375</v>
      </c>
      <c r="F15" s="55">
        <v>2</v>
      </c>
      <c r="G15" s="55">
        <v>2</v>
      </c>
      <c r="H15" s="55" t="s">
        <v>8</v>
      </c>
      <c r="I15" s="55" t="s">
        <v>234</v>
      </c>
      <c r="J15" s="55" t="s">
        <v>379</v>
      </c>
      <c r="K15" s="85">
        <f>ABS(Resultatopgørelse!C21)</f>
        <v>0</v>
      </c>
    </row>
    <row r="16" spans="1:11" x14ac:dyDescent="0.2">
      <c r="A16" s="55" t="str">
        <f>Forside!$B$3</f>
        <v>Udfyldes automatisk</v>
      </c>
      <c r="B16" s="84">
        <f>Forside!$B$4</f>
        <v>2025</v>
      </c>
      <c r="C16" s="55">
        <f t="shared" si="0"/>
        <v>2025</v>
      </c>
      <c r="D16" s="55" t="s">
        <v>190</v>
      </c>
      <c r="E16" s="55" t="s">
        <v>375</v>
      </c>
      <c r="F16" s="55">
        <v>2</v>
      </c>
      <c r="G16" s="55">
        <v>2</v>
      </c>
      <c r="H16" s="55" t="s">
        <v>8</v>
      </c>
      <c r="I16" s="55" t="s">
        <v>377</v>
      </c>
      <c r="J16" s="55" t="s">
        <v>187</v>
      </c>
      <c r="K16" s="85">
        <f>ABS(Resultatopgørelse!C22)</f>
        <v>0</v>
      </c>
    </row>
    <row r="17" spans="1:11" x14ac:dyDescent="0.2">
      <c r="A17" s="55" t="str">
        <f>Forside!$B$3</f>
        <v>Udfyldes automatisk</v>
      </c>
      <c r="B17" s="84">
        <f>Forside!$B$4</f>
        <v>2025</v>
      </c>
      <c r="C17" s="55">
        <f t="shared" si="0"/>
        <v>2025</v>
      </c>
      <c r="D17" s="55" t="s">
        <v>190</v>
      </c>
      <c r="E17" s="55" t="s">
        <v>375</v>
      </c>
      <c r="F17" s="55">
        <v>3</v>
      </c>
      <c r="G17" s="55">
        <v>3</v>
      </c>
      <c r="H17" s="55" t="s">
        <v>9</v>
      </c>
      <c r="I17" s="55" t="s">
        <v>235</v>
      </c>
      <c r="J17" s="55" t="s">
        <v>107</v>
      </c>
      <c r="K17" s="85">
        <f>ABS(Resultatopgørelse!C25)</f>
        <v>0</v>
      </c>
    </row>
    <row r="18" spans="1:11" x14ac:dyDescent="0.2">
      <c r="A18" s="55" t="str">
        <f>Forside!$B$3</f>
        <v>Udfyldes automatisk</v>
      </c>
      <c r="B18" s="84">
        <f>Forside!$B$4</f>
        <v>2025</v>
      </c>
      <c r="C18" s="55">
        <f t="shared" si="0"/>
        <v>2025</v>
      </c>
      <c r="D18" s="55" t="s">
        <v>190</v>
      </c>
      <c r="E18" s="55" t="s">
        <v>375</v>
      </c>
      <c r="F18" s="55">
        <v>3</v>
      </c>
      <c r="G18" s="55">
        <v>3</v>
      </c>
      <c r="H18" s="55" t="s">
        <v>9</v>
      </c>
      <c r="I18" s="55" t="s">
        <v>236</v>
      </c>
      <c r="J18" s="55" t="s">
        <v>108</v>
      </c>
      <c r="K18" s="85">
        <f>ABS(Resultatopgørelse!C26)</f>
        <v>0</v>
      </c>
    </row>
    <row r="19" spans="1:11" x14ac:dyDescent="0.2">
      <c r="A19" s="55" t="str">
        <f>Forside!$B$3</f>
        <v>Udfyldes automatisk</v>
      </c>
      <c r="B19" s="84">
        <f>Forside!$B$4</f>
        <v>2025</v>
      </c>
      <c r="C19" s="55">
        <f t="shared" si="0"/>
        <v>2025</v>
      </c>
      <c r="D19" s="55" t="s">
        <v>190</v>
      </c>
      <c r="E19" s="55" t="s">
        <v>375</v>
      </c>
      <c r="F19" s="55">
        <v>3</v>
      </c>
      <c r="G19" s="55">
        <v>3</v>
      </c>
      <c r="H19" s="55" t="s">
        <v>9</v>
      </c>
      <c r="I19" s="55" t="s">
        <v>237</v>
      </c>
      <c r="J19" s="55" t="s">
        <v>12</v>
      </c>
      <c r="K19" s="85">
        <f>ABS(Resultatopgørelse!C27)</f>
        <v>0</v>
      </c>
    </row>
    <row r="20" spans="1:11" x14ac:dyDescent="0.2">
      <c r="A20" s="55" t="str">
        <f>Forside!$B$3</f>
        <v>Udfyldes automatisk</v>
      </c>
      <c r="B20" s="84">
        <f>Forside!$B$4</f>
        <v>2025</v>
      </c>
      <c r="C20" s="55">
        <f t="shared" si="0"/>
        <v>2025</v>
      </c>
      <c r="D20" s="55" t="s">
        <v>190</v>
      </c>
      <c r="E20" s="55" t="s">
        <v>375</v>
      </c>
      <c r="F20" s="55">
        <v>3</v>
      </c>
      <c r="G20" s="55">
        <v>3</v>
      </c>
      <c r="H20" s="55" t="s">
        <v>9</v>
      </c>
      <c r="I20" s="55" t="s">
        <v>238</v>
      </c>
      <c r="J20" s="55" t="s">
        <v>109</v>
      </c>
      <c r="K20" s="85">
        <f>ABS(Resultatopgørelse!C28)</f>
        <v>0</v>
      </c>
    </row>
    <row r="21" spans="1:11" x14ac:dyDescent="0.2">
      <c r="A21" s="55" t="str">
        <f>Forside!$B$3</f>
        <v>Udfyldes automatisk</v>
      </c>
      <c r="B21" s="84">
        <f>Forside!$B$4</f>
        <v>2025</v>
      </c>
      <c r="C21" s="55">
        <f t="shared" si="0"/>
        <v>2025</v>
      </c>
      <c r="D21" s="55" t="s">
        <v>190</v>
      </c>
      <c r="E21" s="55" t="s">
        <v>375</v>
      </c>
      <c r="F21" s="55">
        <v>4</v>
      </c>
      <c r="G21" s="55">
        <v>4</v>
      </c>
      <c r="H21" s="55" t="s">
        <v>10</v>
      </c>
      <c r="I21" s="55" t="s">
        <v>239</v>
      </c>
      <c r="J21" s="55" t="s">
        <v>105</v>
      </c>
      <c r="K21" s="85">
        <f>ABS(Resultatopgørelse!C31)</f>
        <v>0</v>
      </c>
    </row>
    <row r="22" spans="1:11" x14ac:dyDescent="0.2">
      <c r="A22" s="55" t="str">
        <f>Forside!$B$3</f>
        <v>Udfyldes automatisk</v>
      </c>
      <c r="B22" s="84">
        <f>Forside!$B$4</f>
        <v>2025</v>
      </c>
      <c r="C22" s="55">
        <f t="shared" si="0"/>
        <v>2025</v>
      </c>
      <c r="D22" s="55" t="s">
        <v>190</v>
      </c>
      <c r="E22" s="55" t="s">
        <v>375</v>
      </c>
      <c r="F22" s="55">
        <v>4</v>
      </c>
      <c r="G22" s="55">
        <v>4</v>
      </c>
      <c r="H22" s="55" t="s">
        <v>10</v>
      </c>
      <c r="I22" s="55" t="s">
        <v>240</v>
      </c>
      <c r="J22" s="55" t="s">
        <v>106</v>
      </c>
      <c r="K22" s="85">
        <f>ABS(Resultatopgørelse!C32)</f>
        <v>0</v>
      </c>
    </row>
    <row r="23" spans="1:11" x14ac:dyDescent="0.2">
      <c r="A23" s="55" t="str">
        <f>Forside!$B$3</f>
        <v>Udfyldes automatisk</v>
      </c>
      <c r="B23" s="84">
        <f>Forside!$B$4</f>
        <v>2025</v>
      </c>
      <c r="C23" s="55">
        <f t="shared" si="0"/>
        <v>2025</v>
      </c>
      <c r="D23" s="55" t="s">
        <v>190</v>
      </c>
      <c r="E23" s="55" t="s">
        <v>375</v>
      </c>
      <c r="F23" s="55">
        <v>4</v>
      </c>
      <c r="G23" s="55">
        <v>4</v>
      </c>
      <c r="H23" s="55" t="s">
        <v>10</v>
      </c>
      <c r="I23" s="55" t="s">
        <v>241</v>
      </c>
      <c r="J23" s="55" t="s">
        <v>111</v>
      </c>
      <c r="K23" s="85">
        <f>ABS(Resultatopgørelse!C33)</f>
        <v>0</v>
      </c>
    </row>
    <row r="24" spans="1:11" x14ac:dyDescent="0.2">
      <c r="A24" s="55" t="str">
        <f>Forside!$B$3</f>
        <v>Udfyldes automatisk</v>
      </c>
      <c r="B24" s="84">
        <f>Forside!$B$4</f>
        <v>2025</v>
      </c>
      <c r="C24" s="55">
        <f t="shared" si="0"/>
        <v>2025</v>
      </c>
      <c r="D24" s="55" t="s">
        <v>190</v>
      </c>
      <c r="E24" s="55" t="s">
        <v>375</v>
      </c>
      <c r="F24" s="55">
        <v>4</v>
      </c>
      <c r="G24" s="55">
        <v>4</v>
      </c>
      <c r="H24" s="55" t="s">
        <v>10</v>
      </c>
      <c r="I24" s="55" t="s">
        <v>242</v>
      </c>
      <c r="J24" s="55" t="s">
        <v>151</v>
      </c>
      <c r="K24" s="85">
        <f>ABS(Resultatopgørelse!C34)</f>
        <v>0</v>
      </c>
    </row>
    <row r="25" spans="1:11" x14ac:dyDescent="0.2">
      <c r="A25" s="55" t="str">
        <f>Forside!$B$3</f>
        <v>Udfyldes automatisk</v>
      </c>
      <c r="B25" s="84">
        <f>Forside!$B$4</f>
        <v>2025</v>
      </c>
      <c r="C25" s="55">
        <f t="shared" si="0"/>
        <v>2025</v>
      </c>
      <c r="D25" s="55" t="s">
        <v>190</v>
      </c>
      <c r="E25" s="55" t="s">
        <v>375</v>
      </c>
      <c r="F25" s="55">
        <v>2</v>
      </c>
      <c r="G25" s="55">
        <v>2</v>
      </c>
      <c r="H25" s="55" t="s">
        <v>10</v>
      </c>
      <c r="I25" s="55" t="s">
        <v>380</v>
      </c>
      <c r="J25" s="55" t="s">
        <v>154</v>
      </c>
      <c r="K25" s="85">
        <f>ABS(Resultatopgørelse!C35)</f>
        <v>0</v>
      </c>
    </row>
    <row r="26" spans="1:11" x14ac:dyDescent="0.2">
      <c r="A26" s="55" t="str">
        <f>Forside!$B$3</f>
        <v>Udfyldes automatisk</v>
      </c>
      <c r="B26" s="84">
        <f>Forside!$B$4</f>
        <v>2025</v>
      </c>
      <c r="C26" s="55">
        <f t="shared" si="0"/>
        <v>2025</v>
      </c>
      <c r="D26" s="55" t="s">
        <v>190</v>
      </c>
      <c r="E26" s="55" t="s">
        <v>375</v>
      </c>
      <c r="F26" s="55">
        <v>4</v>
      </c>
      <c r="G26" s="55">
        <v>4</v>
      </c>
      <c r="H26" s="55" t="s">
        <v>10</v>
      </c>
      <c r="I26" s="55" t="s">
        <v>381</v>
      </c>
      <c r="J26" s="55" t="s">
        <v>112</v>
      </c>
      <c r="K26" s="85">
        <f>ABS(Resultatopgørelse!C36)</f>
        <v>0</v>
      </c>
    </row>
    <row r="27" spans="1:11" x14ac:dyDescent="0.2">
      <c r="A27" s="55" t="str">
        <f>Forside!$B$3</f>
        <v>Udfyldes automatisk</v>
      </c>
      <c r="B27" s="84">
        <f>Forside!$B$4</f>
        <v>2025</v>
      </c>
      <c r="C27" s="55">
        <f t="shared" si="0"/>
        <v>2025</v>
      </c>
      <c r="D27" s="55" t="s">
        <v>190</v>
      </c>
      <c r="E27" s="55" t="s">
        <v>376</v>
      </c>
      <c r="F27" s="55">
        <v>5</v>
      </c>
      <c r="G27" s="55">
        <v>5</v>
      </c>
      <c r="H27" s="55" t="s">
        <v>11</v>
      </c>
      <c r="I27" s="55" t="s">
        <v>243</v>
      </c>
      <c r="J27" s="55" t="s">
        <v>113</v>
      </c>
      <c r="K27" s="85">
        <v>0</v>
      </c>
    </row>
    <row r="28" spans="1:11" x14ac:dyDescent="0.2">
      <c r="A28" s="55" t="str">
        <f>Forside!$B$3</f>
        <v>Udfyldes automatisk</v>
      </c>
      <c r="B28" s="84">
        <f>Forside!$B$4</f>
        <v>2025</v>
      </c>
      <c r="C28" s="55">
        <f t="shared" si="0"/>
        <v>2025</v>
      </c>
      <c r="D28" s="55" t="s">
        <v>190</v>
      </c>
      <c r="E28" s="55" t="s">
        <v>376</v>
      </c>
      <c r="F28" s="55">
        <v>5</v>
      </c>
      <c r="G28" s="55">
        <v>5</v>
      </c>
      <c r="H28" s="55" t="s">
        <v>11</v>
      </c>
      <c r="I28" s="55" t="s">
        <v>244</v>
      </c>
      <c r="J28" s="55" t="s">
        <v>114</v>
      </c>
      <c r="K28" s="85">
        <v>0</v>
      </c>
    </row>
    <row r="29" spans="1:11" x14ac:dyDescent="0.2">
      <c r="A29" s="55" t="str">
        <f>Forside!$B$3</f>
        <v>Udfyldes automatisk</v>
      </c>
      <c r="B29" s="84">
        <f>Forside!$B$4</f>
        <v>2025</v>
      </c>
      <c r="C29" s="55">
        <f t="shared" si="0"/>
        <v>2025</v>
      </c>
      <c r="D29" s="55" t="s">
        <v>190</v>
      </c>
      <c r="E29" s="55" t="s">
        <v>376</v>
      </c>
      <c r="F29" s="55">
        <v>5</v>
      </c>
      <c r="G29" s="55">
        <v>5</v>
      </c>
      <c r="H29" s="55" t="s">
        <v>11</v>
      </c>
      <c r="I29" s="55" t="s">
        <v>245</v>
      </c>
      <c r="J29" s="55" t="s">
        <v>115</v>
      </c>
      <c r="K29" s="85">
        <v>0</v>
      </c>
    </row>
    <row r="30" spans="1:11" x14ac:dyDescent="0.2">
      <c r="A30" s="55" t="str">
        <f>Forside!$B$3</f>
        <v>Udfyldes automatisk</v>
      </c>
      <c r="B30" s="84">
        <f>Forside!$B$4</f>
        <v>2025</v>
      </c>
      <c r="C30" s="55">
        <f t="shared" si="0"/>
        <v>2025</v>
      </c>
      <c r="D30" s="55" t="s">
        <v>190</v>
      </c>
      <c r="E30" s="55" t="s">
        <v>376</v>
      </c>
      <c r="F30" s="55">
        <v>6</v>
      </c>
      <c r="G30" s="55">
        <v>6</v>
      </c>
      <c r="H30" s="55" t="s">
        <v>13</v>
      </c>
      <c r="I30" s="55" t="s">
        <v>246</v>
      </c>
      <c r="J30" s="55" t="s">
        <v>113</v>
      </c>
      <c r="K30" s="85">
        <v>0</v>
      </c>
    </row>
    <row r="31" spans="1:11" x14ac:dyDescent="0.2">
      <c r="A31" s="55" t="str">
        <f>Forside!$B$3</f>
        <v>Udfyldes automatisk</v>
      </c>
      <c r="B31" s="84">
        <f>Forside!$B$4</f>
        <v>2025</v>
      </c>
      <c r="C31" s="55">
        <f t="shared" si="0"/>
        <v>2025</v>
      </c>
      <c r="D31" s="55" t="s">
        <v>190</v>
      </c>
      <c r="E31" s="55" t="s">
        <v>376</v>
      </c>
      <c r="F31" s="55">
        <v>6</v>
      </c>
      <c r="G31" s="55">
        <v>6</v>
      </c>
      <c r="H31" s="55" t="s">
        <v>13</v>
      </c>
      <c r="I31" s="55" t="s">
        <v>247</v>
      </c>
      <c r="J31" s="55" t="s">
        <v>114</v>
      </c>
      <c r="K31" s="85">
        <v>0</v>
      </c>
    </row>
    <row r="32" spans="1:11" x14ac:dyDescent="0.2">
      <c r="A32" s="55" t="str">
        <f>Forside!$B$3</f>
        <v>Udfyldes automatisk</v>
      </c>
      <c r="B32" s="84">
        <f>Forside!$B$4</f>
        <v>2025</v>
      </c>
      <c r="C32" s="55">
        <f t="shared" si="0"/>
        <v>2025</v>
      </c>
      <c r="D32" s="55" t="s">
        <v>190</v>
      </c>
      <c r="E32" s="55" t="s">
        <v>376</v>
      </c>
      <c r="F32" s="55">
        <v>6</v>
      </c>
      <c r="G32" s="55">
        <v>6</v>
      </c>
      <c r="H32" s="55" t="s">
        <v>13</v>
      </c>
      <c r="I32" s="55" t="s">
        <v>248</v>
      </c>
      <c r="J32" s="55" t="s">
        <v>115</v>
      </c>
      <c r="K32" s="85">
        <v>0</v>
      </c>
    </row>
    <row r="33" spans="1:11" x14ac:dyDescent="0.2">
      <c r="A33" s="55" t="str">
        <f>Forside!$B$3</f>
        <v>Udfyldes automatisk</v>
      </c>
      <c r="B33" s="84">
        <f>Forside!$B$4</f>
        <v>2025</v>
      </c>
      <c r="C33" s="55">
        <f t="shared" si="0"/>
        <v>2025</v>
      </c>
      <c r="D33" s="55" t="s">
        <v>190</v>
      </c>
      <c r="E33" s="55" t="s">
        <v>376</v>
      </c>
      <c r="F33" s="55">
        <v>7</v>
      </c>
      <c r="G33" s="55">
        <v>7</v>
      </c>
      <c r="H33" s="55" t="s">
        <v>14</v>
      </c>
      <c r="I33" s="55" t="s">
        <v>249</v>
      </c>
      <c r="J33" s="55" t="s">
        <v>113</v>
      </c>
      <c r="K33" s="85">
        <v>0</v>
      </c>
    </row>
    <row r="34" spans="1:11" x14ac:dyDescent="0.2">
      <c r="A34" s="55" t="str">
        <f>Forside!$B$3</f>
        <v>Udfyldes automatisk</v>
      </c>
      <c r="B34" s="84">
        <f>Forside!$B$4</f>
        <v>2025</v>
      </c>
      <c r="C34" s="55">
        <f t="shared" ref="C34:C55" si="1">+B34</f>
        <v>2025</v>
      </c>
      <c r="D34" s="55" t="s">
        <v>190</v>
      </c>
      <c r="E34" s="55" t="s">
        <v>376</v>
      </c>
      <c r="F34" s="55">
        <v>7</v>
      </c>
      <c r="G34" s="55">
        <v>7</v>
      </c>
      <c r="H34" s="55" t="s">
        <v>14</v>
      </c>
      <c r="I34" s="55" t="s">
        <v>250</v>
      </c>
      <c r="J34" s="55" t="s">
        <v>114</v>
      </c>
      <c r="K34" s="85">
        <v>0</v>
      </c>
    </row>
    <row r="35" spans="1:11" x14ac:dyDescent="0.2">
      <c r="A35" s="55" t="str">
        <f>Forside!$B$3</f>
        <v>Udfyldes automatisk</v>
      </c>
      <c r="B35" s="84">
        <f>Forside!$B$4</f>
        <v>2025</v>
      </c>
      <c r="C35" s="55">
        <f t="shared" si="1"/>
        <v>2025</v>
      </c>
      <c r="D35" s="55" t="s">
        <v>190</v>
      </c>
      <c r="E35" s="55" t="s">
        <v>376</v>
      </c>
      <c r="F35" s="55">
        <v>7</v>
      </c>
      <c r="G35" s="55">
        <v>7</v>
      </c>
      <c r="H35" s="55" t="s">
        <v>14</v>
      </c>
      <c r="I35" s="55" t="s">
        <v>251</v>
      </c>
      <c r="J35" s="55" t="s">
        <v>115</v>
      </c>
      <c r="K35" s="85">
        <v>0</v>
      </c>
    </row>
    <row r="36" spans="1:11" x14ac:dyDescent="0.2">
      <c r="A36" s="55" t="str">
        <f>Forside!$B$3</f>
        <v>Udfyldes automatisk</v>
      </c>
      <c r="B36" s="84">
        <f>Forside!$B$4</f>
        <v>2025</v>
      </c>
      <c r="C36" s="55">
        <f t="shared" si="1"/>
        <v>2025</v>
      </c>
      <c r="D36" s="55" t="s">
        <v>190</v>
      </c>
      <c r="E36" s="55" t="s">
        <v>376</v>
      </c>
      <c r="F36" s="55">
        <v>8</v>
      </c>
      <c r="G36" s="55">
        <v>8</v>
      </c>
      <c r="H36" s="55" t="s">
        <v>188</v>
      </c>
      <c r="I36" s="55" t="s">
        <v>252</v>
      </c>
      <c r="J36" s="55" t="s">
        <v>113</v>
      </c>
      <c r="K36" s="85">
        <v>0</v>
      </c>
    </row>
    <row r="37" spans="1:11" x14ac:dyDescent="0.2">
      <c r="A37" s="55" t="str">
        <f>Forside!$B$3</f>
        <v>Udfyldes automatisk</v>
      </c>
      <c r="B37" s="84">
        <f>Forside!$B$4</f>
        <v>2025</v>
      </c>
      <c r="C37" s="55">
        <f t="shared" si="1"/>
        <v>2025</v>
      </c>
      <c r="D37" s="55" t="s">
        <v>190</v>
      </c>
      <c r="E37" s="55" t="s">
        <v>376</v>
      </c>
      <c r="F37" s="55">
        <v>8</v>
      </c>
      <c r="G37" s="55">
        <v>8</v>
      </c>
      <c r="H37" s="55" t="s">
        <v>188</v>
      </c>
      <c r="I37" s="55" t="s">
        <v>253</v>
      </c>
      <c r="J37" s="55" t="s">
        <v>114</v>
      </c>
      <c r="K37" s="85">
        <v>0</v>
      </c>
    </row>
    <row r="38" spans="1:11" x14ac:dyDescent="0.2">
      <c r="A38" s="55" t="str">
        <f>Forside!$B$3</f>
        <v>Udfyldes automatisk</v>
      </c>
      <c r="B38" s="84">
        <f>Forside!$B$4</f>
        <v>2025</v>
      </c>
      <c r="C38" s="55">
        <f t="shared" si="1"/>
        <v>2025</v>
      </c>
      <c r="D38" s="55" t="s">
        <v>190</v>
      </c>
      <c r="E38" s="55" t="s">
        <v>376</v>
      </c>
      <c r="F38" s="55">
        <v>8</v>
      </c>
      <c r="G38" s="55">
        <v>8</v>
      </c>
      <c r="H38" s="55" t="s">
        <v>188</v>
      </c>
      <c r="I38" s="55" t="s">
        <v>254</v>
      </c>
      <c r="J38" s="55" t="s">
        <v>115</v>
      </c>
      <c r="K38" s="85">
        <v>0</v>
      </c>
    </row>
    <row r="39" spans="1:11" x14ac:dyDescent="0.2">
      <c r="A39" s="55" t="str">
        <f>Forside!$B$3</f>
        <v>Udfyldes automatisk</v>
      </c>
      <c r="B39" s="84">
        <f>Forside!$B$4</f>
        <v>2025</v>
      </c>
      <c r="C39" s="55">
        <f t="shared" si="1"/>
        <v>2025</v>
      </c>
      <c r="D39" s="55" t="s">
        <v>190</v>
      </c>
      <c r="E39" s="55" t="s">
        <v>376</v>
      </c>
      <c r="F39" s="55">
        <v>9</v>
      </c>
      <c r="G39" s="55">
        <v>9</v>
      </c>
      <c r="H39" s="55" t="s">
        <v>607</v>
      </c>
      <c r="I39" s="55" t="s">
        <v>255</v>
      </c>
      <c r="J39" s="55" t="s">
        <v>113</v>
      </c>
      <c r="K39" s="85">
        <v>0</v>
      </c>
    </row>
    <row r="40" spans="1:11" x14ac:dyDescent="0.2">
      <c r="A40" s="55" t="str">
        <f>Forside!$B$3</f>
        <v>Udfyldes automatisk</v>
      </c>
      <c r="B40" s="84">
        <f>Forside!$B$4</f>
        <v>2025</v>
      </c>
      <c r="C40" s="55">
        <f t="shared" si="1"/>
        <v>2025</v>
      </c>
      <c r="D40" s="55" t="s">
        <v>190</v>
      </c>
      <c r="E40" s="55" t="s">
        <v>376</v>
      </c>
      <c r="F40" s="55">
        <v>9</v>
      </c>
      <c r="G40" s="55">
        <v>9</v>
      </c>
      <c r="H40" s="55" t="s">
        <v>607</v>
      </c>
      <c r="I40" s="55" t="s">
        <v>256</v>
      </c>
      <c r="J40" s="55" t="s">
        <v>114</v>
      </c>
      <c r="K40" s="85">
        <v>0</v>
      </c>
    </row>
    <row r="41" spans="1:11" x14ac:dyDescent="0.2">
      <c r="A41" s="55" t="str">
        <f>Forside!$B$3</f>
        <v>Udfyldes automatisk</v>
      </c>
      <c r="B41" s="84">
        <f>Forside!$B$4</f>
        <v>2025</v>
      </c>
      <c r="C41" s="55">
        <f t="shared" si="1"/>
        <v>2025</v>
      </c>
      <c r="D41" s="55" t="s">
        <v>190</v>
      </c>
      <c r="E41" s="55" t="s">
        <v>376</v>
      </c>
      <c r="F41" s="55">
        <v>9</v>
      </c>
      <c r="G41" s="55">
        <v>9</v>
      </c>
      <c r="H41" s="55" t="s">
        <v>607</v>
      </c>
      <c r="I41" s="55" t="s">
        <v>257</v>
      </c>
      <c r="J41" s="55" t="s">
        <v>115</v>
      </c>
      <c r="K41" s="85">
        <v>0</v>
      </c>
    </row>
    <row r="42" spans="1:11" x14ac:dyDescent="0.2">
      <c r="A42" s="55" t="str">
        <f>Forside!$B$3</f>
        <v>Udfyldes automatisk</v>
      </c>
      <c r="B42" s="84">
        <f>Forside!$B$4</f>
        <v>2025</v>
      </c>
      <c r="C42" s="55">
        <f t="shared" si="1"/>
        <v>2025</v>
      </c>
      <c r="D42" s="55" t="s">
        <v>190</v>
      </c>
      <c r="E42" s="55" t="s">
        <v>376</v>
      </c>
      <c r="F42" s="55">
        <v>10</v>
      </c>
      <c r="G42" s="55">
        <v>10</v>
      </c>
      <c r="H42" s="55" t="s">
        <v>15</v>
      </c>
      <c r="I42" s="55" t="s">
        <v>258</v>
      </c>
      <c r="J42" s="55" t="s">
        <v>113</v>
      </c>
      <c r="K42" s="85">
        <f>Resultatopgørelse!C39</f>
        <v>0</v>
      </c>
    </row>
    <row r="43" spans="1:11" x14ac:dyDescent="0.2">
      <c r="A43" s="55" t="str">
        <f>Forside!$B$3</f>
        <v>Udfyldes automatisk</v>
      </c>
      <c r="B43" s="84">
        <f>Forside!$B$4</f>
        <v>2025</v>
      </c>
      <c r="C43" s="55">
        <f t="shared" si="1"/>
        <v>2025</v>
      </c>
      <c r="D43" s="55" t="s">
        <v>190</v>
      </c>
      <c r="E43" s="55" t="s">
        <v>376</v>
      </c>
      <c r="F43" s="55">
        <v>10</v>
      </c>
      <c r="G43" s="55">
        <v>10</v>
      </c>
      <c r="H43" s="55" t="s">
        <v>15</v>
      </c>
      <c r="I43" s="55" t="s">
        <v>260</v>
      </c>
      <c r="J43" s="55" t="s">
        <v>114</v>
      </c>
      <c r="K43" s="85">
        <f>Resultatopgørelse!C41</f>
        <v>0</v>
      </c>
    </row>
    <row r="44" spans="1:11" x14ac:dyDescent="0.2">
      <c r="A44" s="55" t="str">
        <f>Forside!$B$3</f>
        <v>Udfyldes automatisk</v>
      </c>
      <c r="B44" s="84">
        <f>Forside!$B$4</f>
        <v>2025</v>
      </c>
      <c r="C44" s="55">
        <f t="shared" si="1"/>
        <v>2025</v>
      </c>
      <c r="D44" s="55" t="s">
        <v>190</v>
      </c>
      <c r="E44" s="55" t="s">
        <v>376</v>
      </c>
      <c r="F44" s="55">
        <v>10</v>
      </c>
      <c r="G44" s="55">
        <v>10</v>
      </c>
      <c r="H44" s="55" t="s">
        <v>15</v>
      </c>
      <c r="I44" s="55" t="s">
        <v>261</v>
      </c>
      <c r="J44" s="55" t="s">
        <v>115</v>
      </c>
      <c r="K44" s="85">
        <f>Resultatopgørelse!C43</f>
        <v>0</v>
      </c>
    </row>
    <row r="45" spans="1:11" x14ac:dyDescent="0.2">
      <c r="A45" s="55" t="str">
        <f>Forside!$B$3</f>
        <v>Udfyldes automatisk</v>
      </c>
      <c r="B45" s="84">
        <f>Forside!$B$4</f>
        <v>2025</v>
      </c>
      <c r="C45" s="55">
        <f t="shared" si="1"/>
        <v>2025</v>
      </c>
      <c r="D45" s="55" t="s">
        <v>190</v>
      </c>
      <c r="E45" s="55" t="s">
        <v>376</v>
      </c>
      <c r="F45" s="55">
        <v>11</v>
      </c>
      <c r="G45" s="55">
        <v>11</v>
      </c>
      <c r="H45" s="55" t="s">
        <v>16</v>
      </c>
      <c r="I45" s="55" t="s">
        <v>259</v>
      </c>
      <c r="J45" s="55" t="s">
        <v>113</v>
      </c>
      <c r="K45" s="85">
        <v>0</v>
      </c>
    </row>
    <row r="46" spans="1:11" x14ac:dyDescent="0.2">
      <c r="A46" s="55" t="str">
        <f>Forside!$B$3</f>
        <v>Udfyldes automatisk</v>
      </c>
      <c r="B46" s="84">
        <f>Forside!$B$4</f>
        <v>2025</v>
      </c>
      <c r="C46" s="55">
        <f t="shared" si="1"/>
        <v>2025</v>
      </c>
      <c r="D46" s="55" t="s">
        <v>190</v>
      </c>
      <c r="E46" s="55" t="s">
        <v>376</v>
      </c>
      <c r="F46" s="55">
        <v>11</v>
      </c>
      <c r="G46" s="55">
        <v>11</v>
      </c>
      <c r="H46" s="55" t="s">
        <v>16</v>
      </c>
      <c r="I46" s="55" t="s">
        <v>262</v>
      </c>
      <c r="J46" s="55" t="s">
        <v>116</v>
      </c>
      <c r="K46" s="85">
        <f>Resultatopgørelse!C40</f>
        <v>0</v>
      </c>
    </row>
    <row r="47" spans="1:11" x14ac:dyDescent="0.2">
      <c r="A47" s="55" t="str">
        <f>Forside!$B$3</f>
        <v>Udfyldes automatisk</v>
      </c>
      <c r="B47" s="84">
        <f>Forside!$B$4</f>
        <v>2025</v>
      </c>
      <c r="C47" s="55">
        <f t="shared" si="1"/>
        <v>2025</v>
      </c>
      <c r="D47" s="55" t="s">
        <v>190</v>
      </c>
      <c r="E47" s="55" t="s">
        <v>376</v>
      </c>
      <c r="F47" s="55">
        <v>11</v>
      </c>
      <c r="G47" s="55">
        <v>11</v>
      </c>
      <c r="H47" s="55" t="s">
        <v>16</v>
      </c>
      <c r="I47" s="55" t="s">
        <v>263</v>
      </c>
      <c r="J47" s="55" t="s">
        <v>114</v>
      </c>
      <c r="K47" s="85">
        <v>0</v>
      </c>
    </row>
    <row r="48" spans="1:11" x14ac:dyDescent="0.2">
      <c r="A48" s="55" t="str">
        <f>Forside!$B$3</f>
        <v>Udfyldes automatisk</v>
      </c>
      <c r="B48" s="84">
        <f>Forside!$B$4</f>
        <v>2025</v>
      </c>
      <c r="C48" s="55">
        <f t="shared" si="1"/>
        <v>2025</v>
      </c>
      <c r="D48" s="55" t="s">
        <v>190</v>
      </c>
      <c r="E48" s="55" t="s">
        <v>376</v>
      </c>
      <c r="F48" s="55">
        <v>11</v>
      </c>
      <c r="G48" s="55">
        <v>11</v>
      </c>
      <c r="H48" s="55" t="s">
        <v>16</v>
      </c>
      <c r="I48" s="55" t="s">
        <v>298</v>
      </c>
      <c r="J48" s="55" t="s">
        <v>117</v>
      </c>
      <c r="K48" s="85">
        <f>Resultatopgørelse!C42</f>
        <v>0</v>
      </c>
    </row>
    <row r="49" spans="1:11" x14ac:dyDescent="0.2">
      <c r="A49" s="55" t="str">
        <f>Forside!$B$3</f>
        <v>Udfyldes automatisk</v>
      </c>
      <c r="B49" s="84">
        <f>Forside!$B$4</f>
        <v>2025</v>
      </c>
      <c r="C49" s="55">
        <f t="shared" si="1"/>
        <v>2025</v>
      </c>
      <c r="D49" s="55" t="s">
        <v>190</v>
      </c>
      <c r="E49" s="55" t="s">
        <v>376</v>
      </c>
      <c r="F49" s="55">
        <v>11</v>
      </c>
      <c r="G49" s="55">
        <v>11</v>
      </c>
      <c r="H49" s="55" t="s">
        <v>16</v>
      </c>
      <c r="I49" s="55" t="s">
        <v>299</v>
      </c>
      <c r="J49" s="55" t="s">
        <v>115</v>
      </c>
      <c r="K49" s="85">
        <v>0</v>
      </c>
    </row>
    <row r="50" spans="1:11" x14ac:dyDescent="0.2">
      <c r="A50" s="55" t="str">
        <f>Forside!$B$3</f>
        <v>Udfyldes automatisk</v>
      </c>
      <c r="B50" s="84">
        <f>Forside!$B$4</f>
        <v>2025</v>
      </c>
      <c r="C50" s="55">
        <f t="shared" si="1"/>
        <v>2025</v>
      </c>
      <c r="D50" s="55" t="s">
        <v>190</v>
      </c>
      <c r="E50" s="55" t="s">
        <v>375</v>
      </c>
      <c r="F50" s="55">
        <v>12</v>
      </c>
      <c r="G50" s="55">
        <v>12</v>
      </c>
      <c r="H50" s="55" t="s">
        <v>17</v>
      </c>
      <c r="I50" s="55" t="s">
        <v>264</v>
      </c>
      <c r="J50" s="55" t="s">
        <v>118</v>
      </c>
      <c r="K50" s="85">
        <f>ABS(Resultatopgørelse!C46)</f>
        <v>0</v>
      </c>
    </row>
    <row r="51" spans="1:11" x14ac:dyDescent="0.2">
      <c r="A51" s="55" t="str">
        <f>Forside!$B$3</f>
        <v>Udfyldes automatisk</v>
      </c>
      <c r="B51" s="84">
        <f>Forside!$B$4</f>
        <v>2025</v>
      </c>
      <c r="C51" s="55">
        <f t="shared" si="1"/>
        <v>2025</v>
      </c>
      <c r="D51" s="55" t="s">
        <v>190</v>
      </c>
      <c r="E51" s="55" t="s">
        <v>375</v>
      </c>
      <c r="F51" s="55">
        <v>12</v>
      </c>
      <c r="G51" s="55">
        <v>12</v>
      </c>
      <c r="H51" s="55" t="s">
        <v>17</v>
      </c>
      <c r="I51" s="55" t="s">
        <v>265</v>
      </c>
      <c r="J51" s="55" t="s">
        <v>119</v>
      </c>
      <c r="K51" s="85">
        <f>ABS(Resultatopgørelse!C47)</f>
        <v>0</v>
      </c>
    </row>
    <row r="52" spans="1:11" x14ac:dyDescent="0.2">
      <c r="A52" s="55" t="str">
        <f>Forside!$B$3</f>
        <v>Udfyldes automatisk</v>
      </c>
      <c r="B52" s="84">
        <f>Forside!$B$4</f>
        <v>2025</v>
      </c>
      <c r="C52" s="55">
        <f t="shared" si="1"/>
        <v>2025</v>
      </c>
      <c r="D52" s="55" t="s">
        <v>190</v>
      </c>
      <c r="E52" s="55" t="s">
        <v>376</v>
      </c>
      <c r="F52" s="55">
        <v>12</v>
      </c>
      <c r="G52" s="55">
        <v>12</v>
      </c>
      <c r="H52" s="55" t="s">
        <v>18</v>
      </c>
      <c r="I52" s="55" t="s">
        <v>266</v>
      </c>
      <c r="J52" s="55" t="s">
        <v>121</v>
      </c>
      <c r="K52" s="85">
        <f>ABS(Resultatopgørelse!C50)</f>
        <v>0</v>
      </c>
    </row>
    <row r="53" spans="1:11" x14ac:dyDescent="0.2">
      <c r="A53" s="55" t="str">
        <f>Forside!$B$3</f>
        <v>Udfyldes automatisk</v>
      </c>
      <c r="B53" s="84">
        <f>Forside!$B$4</f>
        <v>2025</v>
      </c>
      <c r="C53" s="55">
        <f t="shared" si="1"/>
        <v>2025</v>
      </c>
      <c r="D53" s="55" t="s">
        <v>190</v>
      </c>
      <c r="E53" s="55" t="s">
        <v>376</v>
      </c>
      <c r="F53" s="55">
        <v>12</v>
      </c>
      <c r="G53" s="55">
        <v>12</v>
      </c>
      <c r="H53" s="55" t="s">
        <v>18</v>
      </c>
      <c r="I53" s="55" t="s">
        <v>267</v>
      </c>
      <c r="J53" s="55" t="s">
        <v>122</v>
      </c>
      <c r="K53" s="85">
        <f>ABS(Resultatopgørelse!C51)</f>
        <v>0</v>
      </c>
    </row>
    <row r="54" spans="1:11" x14ac:dyDescent="0.2">
      <c r="A54" s="55" t="str">
        <f>Forside!$B$3</f>
        <v>Udfyldes automatisk</v>
      </c>
      <c r="B54" s="84">
        <f>Forside!$B$4</f>
        <v>2025</v>
      </c>
      <c r="C54" s="55">
        <f t="shared" si="1"/>
        <v>2025</v>
      </c>
      <c r="D54" s="55" t="s">
        <v>190</v>
      </c>
      <c r="E54" s="55" t="s">
        <v>375</v>
      </c>
      <c r="F54" s="55">
        <v>13</v>
      </c>
      <c r="G54" s="55">
        <v>13</v>
      </c>
      <c r="H54" s="55" t="s">
        <v>19</v>
      </c>
      <c r="I54" s="55" t="s">
        <v>268</v>
      </c>
      <c r="J54" s="55" t="s">
        <v>19</v>
      </c>
      <c r="K54" s="85">
        <f>ABS(Resultatopgørelse!C55)</f>
        <v>0</v>
      </c>
    </row>
    <row r="55" spans="1:11" x14ac:dyDescent="0.2">
      <c r="A55" s="55" t="str">
        <f>Forside!$B$3</f>
        <v>Udfyldes automatisk</v>
      </c>
      <c r="B55" s="84">
        <f>Forside!$B$4</f>
        <v>2025</v>
      </c>
      <c r="C55" s="55">
        <f t="shared" si="1"/>
        <v>2025</v>
      </c>
      <c r="D55" s="55" t="s">
        <v>190</v>
      </c>
      <c r="E55" s="55" t="s">
        <v>376</v>
      </c>
      <c r="F55" s="55">
        <v>13</v>
      </c>
      <c r="G55" s="55">
        <v>13</v>
      </c>
      <c r="H55" s="55" t="s">
        <v>20</v>
      </c>
      <c r="I55" s="55" t="s">
        <v>269</v>
      </c>
      <c r="J55" s="55" t="s">
        <v>20</v>
      </c>
      <c r="K55" s="85">
        <f>ABS(Resultatopgørelse!C56)</f>
        <v>0</v>
      </c>
    </row>
    <row r="56" spans="1:11" x14ac:dyDescent="0.2">
      <c r="A56" s="55" t="str">
        <f>Forside!$B$3</f>
        <v>Udfyldes automatisk</v>
      </c>
      <c r="B56" s="84">
        <f>Forside!$B$4</f>
        <v>2025</v>
      </c>
      <c r="C56" s="55">
        <f t="shared" ref="C56:C87" si="2">B56</f>
        <v>2025</v>
      </c>
      <c r="D56" s="55" t="s">
        <v>471</v>
      </c>
      <c r="E56" s="55" t="s">
        <v>472</v>
      </c>
      <c r="F56" s="55">
        <v>15</v>
      </c>
      <c r="G56" s="55">
        <v>14</v>
      </c>
      <c r="H56" s="55" t="s">
        <v>22</v>
      </c>
      <c r="I56" s="55" t="s">
        <v>473</v>
      </c>
      <c r="J56" s="55" t="s">
        <v>202</v>
      </c>
      <c r="K56" s="85">
        <f>ABS(Balance!C6)</f>
        <v>0</v>
      </c>
    </row>
    <row r="57" spans="1:11" x14ac:dyDescent="0.2">
      <c r="A57" s="55" t="str">
        <f>Forside!$B$3</f>
        <v>Udfyldes automatisk</v>
      </c>
      <c r="B57" s="84">
        <f>Forside!$B$4</f>
        <v>2025</v>
      </c>
      <c r="C57" s="55">
        <f t="shared" si="2"/>
        <v>2025</v>
      </c>
      <c r="D57" s="55" t="s">
        <v>471</v>
      </c>
      <c r="E57" s="55" t="s">
        <v>472</v>
      </c>
      <c r="F57" s="55">
        <v>15</v>
      </c>
      <c r="G57" s="55">
        <v>14</v>
      </c>
      <c r="H57" s="55" t="s">
        <v>22</v>
      </c>
      <c r="I57" s="55" t="s">
        <v>474</v>
      </c>
      <c r="J57" s="55" t="s">
        <v>203</v>
      </c>
      <c r="K57" s="85">
        <f>ABS(Balance!C7)</f>
        <v>0</v>
      </c>
    </row>
    <row r="58" spans="1:11" x14ac:dyDescent="0.2">
      <c r="A58" s="55" t="str">
        <f>Forside!$B$3</f>
        <v>Udfyldes automatisk</v>
      </c>
      <c r="B58" s="84">
        <f>Forside!$B$4</f>
        <v>2025</v>
      </c>
      <c r="C58" s="55">
        <f t="shared" si="2"/>
        <v>2025</v>
      </c>
      <c r="D58" s="55" t="s">
        <v>471</v>
      </c>
      <c r="E58" s="55" t="s">
        <v>472</v>
      </c>
      <c r="F58" s="55">
        <v>15</v>
      </c>
      <c r="G58" s="55">
        <v>14</v>
      </c>
      <c r="H58" s="55" t="s">
        <v>22</v>
      </c>
      <c r="I58" s="55" t="s">
        <v>475</v>
      </c>
      <c r="J58" s="55" t="s">
        <v>204</v>
      </c>
      <c r="K58" s="85">
        <f>ABS(Balance!C8)</f>
        <v>0</v>
      </c>
    </row>
    <row r="59" spans="1:11" x14ac:dyDescent="0.2">
      <c r="A59" s="55" t="str">
        <f>Forside!$B$3</f>
        <v>Udfyldes automatisk</v>
      </c>
      <c r="B59" s="84">
        <f>Forside!$B$4</f>
        <v>2025</v>
      </c>
      <c r="C59" s="55">
        <f t="shared" si="2"/>
        <v>2025</v>
      </c>
      <c r="D59" s="55" t="s">
        <v>471</v>
      </c>
      <c r="E59" s="55" t="s">
        <v>472</v>
      </c>
      <c r="F59" s="55">
        <v>16</v>
      </c>
      <c r="G59" s="55">
        <v>15</v>
      </c>
      <c r="H59" s="55" t="s">
        <v>52</v>
      </c>
      <c r="I59" s="55" t="s">
        <v>476</v>
      </c>
      <c r="J59" s="55" t="s">
        <v>25</v>
      </c>
      <c r="K59" s="85">
        <f>ABS(Balance!C11)</f>
        <v>0</v>
      </c>
    </row>
    <row r="60" spans="1:11" x14ac:dyDescent="0.2">
      <c r="A60" s="55" t="str">
        <f>Forside!$B$3</f>
        <v>Udfyldes automatisk</v>
      </c>
      <c r="B60" s="84">
        <f>Forside!$B$4</f>
        <v>2025</v>
      </c>
      <c r="C60" s="55">
        <f t="shared" si="2"/>
        <v>2025</v>
      </c>
      <c r="D60" s="55" t="s">
        <v>471</v>
      </c>
      <c r="E60" s="55" t="s">
        <v>472</v>
      </c>
      <c r="F60" s="55">
        <v>16</v>
      </c>
      <c r="G60" s="55">
        <v>15</v>
      </c>
      <c r="H60" s="55" t="s">
        <v>52</v>
      </c>
      <c r="I60" s="55" t="s">
        <v>477</v>
      </c>
      <c r="J60" s="55" t="s">
        <v>205</v>
      </c>
      <c r="K60" s="85">
        <f>ABS(Balance!C12)</f>
        <v>0</v>
      </c>
    </row>
    <row r="61" spans="1:11" x14ac:dyDescent="0.2">
      <c r="A61" s="55" t="str">
        <f>Forside!$B$3</f>
        <v>Udfyldes automatisk</v>
      </c>
      <c r="B61" s="84">
        <f>Forside!$B$4</f>
        <v>2025</v>
      </c>
      <c r="C61" s="55">
        <f t="shared" si="2"/>
        <v>2025</v>
      </c>
      <c r="D61" s="55" t="s">
        <v>471</v>
      </c>
      <c r="E61" s="55" t="s">
        <v>472</v>
      </c>
      <c r="F61" s="55">
        <v>16</v>
      </c>
      <c r="G61" s="55">
        <v>15</v>
      </c>
      <c r="H61" s="55" t="s">
        <v>52</v>
      </c>
      <c r="I61" s="55" t="s">
        <v>478</v>
      </c>
      <c r="J61" s="55" t="s">
        <v>56</v>
      </c>
      <c r="K61" s="85">
        <f>ABS(Balance!C13)</f>
        <v>0</v>
      </c>
    </row>
    <row r="62" spans="1:11" x14ac:dyDescent="0.2">
      <c r="A62" s="55" t="str">
        <f>Forside!$B$3</f>
        <v>Udfyldes automatisk</v>
      </c>
      <c r="B62" s="84">
        <f>Forside!$B$4</f>
        <v>2025</v>
      </c>
      <c r="C62" s="55">
        <f t="shared" si="2"/>
        <v>2025</v>
      </c>
      <c r="D62" s="55" t="s">
        <v>471</v>
      </c>
      <c r="E62" s="55" t="s">
        <v>472</v>
      </c>
      <c r="F62" s="55">
        <v>16</v>
      </c>
      <c r="G62" s="55">
        <v>15</v>
      </c>
      <c r="H62" s="55" t="s">
        <v>52</v>
      </c>
      <c r="I62" s="55" t="s">
        <v>479</v>
      </c>
      <c r="J62" s="55" t="s">
        <v>24</v>
      </c>
      <c r="K62" s="85">
        <f>ABS(Balance!C14)</f>
        <v>0</v>
      </c>
    </row>
    <row r="63" spans="1:11" x14ac:dyDescent="0.2">
      <c r="A63" s="55" t="str">
        <f>Forside!$B$3</f>
        <v>Udfyldes automatisk</v>
      </c>
      <c r="B63" s="84">
        <f>Forside!$B$4</f>
        <v>2025</v>
      </c>
      <c r="C63" s="55">
        <f t="shared" si="2"/>
        <v>2025</v>
      </c>
      <c r="D63" s="55" t="s">
        <v>471</v>
      </c>
      <c r="E63" s="55" t="s">
        <v>472</v>
      </c>
      <c r="F63" s="55">
        <v>16</v>
      </c>
      <c r="G63" s="55">
        <v>15</v>
      </c>
      <c r="H63" s="55" t="s">
        <v>52</v>
      </c>
      <c r="I63" s="55" t="s">
        <v>480</v>
      </c>
      <c r="J63" s="55" t="s">
        <v>206</v>
      </c>
      <c r="K63" s="85">
        <f>ABS(Balance!C15)</f>
        <v>0</v>
      </c>
    </row>
    <row r="64" spans="1:11" x14ac:dyDescent="0.2">
      <c r="A64" s="55" t="str">
        <f>Forside!$B$3</f>
        <v>Udfyldes automatisk</v>
      </c>
      <c r="B64" s="84">
        <f>Forside!$B$4</f>
        <v>2025</v>
      </c>
      <c r="C64" s="55">
        <f t="shared" si="2"/>
        <v>2025</v>
      </c>
      <c r="D64" s="55" t="s">
        <v>471</v>
      </c>
      <c r="E64" s="55" t="s">
        <v>472</v>
      </c>
      <c r="F64" s="55">
        <v>16</v>
      </c>
      <c r="G64" s="55">
        <v>15</v>
      </c>
      <c r="H64" s="55" t="s">
        <v>52</v>
      </c>
      <c r="I64" s="55" t="s">
        <v>481</v>
      </c>
      <c r="J64" s="55" t="s">
        <v>178</v>
      </c>
      <c r="K64" s="85">
        <f>ABS(Balance!C16)</f>
        <v>0</v>
      </c>
    </row>
    <row r="65" spans="1:11" x14ac:dyDescent="0.2">
      <c r="A65" s="55" t="str">
        <f>Forside!$B$3</f>
        <v>Udfyldes automatisk</v>
      </c>
      <c r="B65" s="84">
        <f>Forside!$B$4</f>
        <v>2025</v>
      </c>
      <c r="C65" s="55">
        <f t="shared" si="2"/>
        <v>2025</v>
      </c>
      <c r="D65" s="55" t="s">
        <v>471</v>
      </c>
      <c r="E65" s="55" t="s">
        <v>472</v>
      </c>
      <c r="F65" s="55">
        <v>16</v>
      </c>
      <c r="G65" s="55">
        <v>15</v>
      </c>
      <c r="H65" s="55" t="s">
        <v>52</v>
      </c>
      <c r="I65" s="55" t="s">
        <v>482</v>
      </c>
      <c r="J65" s="55" t="s">
        <v>207</v>
      </c>
      <c r="K65" s="85">
        <f>ABS(Balance!C17)</f>
        <v>0</v>
      </c>
    </row>
    <row r="66" spans="1:11" x14ac:dyDescent="0.2">
      <c r="A66" s="55" t="str">
        <f>Forside!$B$3</f>
        <v>Udfyldes automatisk</v>
      </c>
      <c r="B66" s="84">
        <f>Forside!$B$4</f>
        <v>2025</v>
      </c>
      <c r="C66" s="55">
        <f t="shared" si="2"/>
        <v>2025</v>
      </c>
      <c r="D66" s="55" t="s">
        <v>471</v>
      </c>
      <c r="E66" s="55" t="s">
        <v>472</v>
      </c>
      <c r="F66" s="55">
        <v>16</v>
      </c>
      <c r="G66" s="55">
        <v>15</v>
      </c>
      <c r="H66" s="55" t="s">
        <v>52</v>
      </c>
      <c r="I66" s="55" t="s">
        <v>483</v>
      </c>
      <c r="J66" s="55" t="s">
        <v>55</v>
      </c>
      <c r="K66" s="85">
        <f>ABS(Balance!C18)</f>
        <v>0</v>
      </c>
    </row>
    <row r="67" spans="1:11" x14ac:dyDescent="0.2">
      <c r="A67" s="55" t="str">
        <f>Forside!$B$3</f>
        <v>Udfyldes automatisk</v>
      </c>
      <c r="B67" s="84">
        <f>Forside!$B$4</f>
        <v>2025</v>
      </c>
      <c r="C67" s="55">
        <f t="shared" si="2"/>
        <v>2025</v>
      </c>
      <c r="D67" s="55" t="s">
        <v>471</v>
      </c>
      <c r="E67" s="55" t="s">
        <v>472</v>
      </c>
      <c r="F67" s="55">
        <v>17</v>
      </c>
      <c r="G67" s="55">
        <v>16</v>
      </c>
      <c r="H67" s="55" t="s">
        <v>57</v>
      </c>
      <c r="I67" s="55" t="s">
        <v>484</v>
      </c>
      <c r="J67" s="55" t="s">
        <v>28</v>
      </c>
      <c r="K67" s="85">
        <f>ABS(Balance!C21)</f>
        <v>0</v>
      </c>
    </row>
    <row r="68" spans="1:11" x14ac:dyDescent="0.2">
      <c r="A68" s="55" t="str">
        <f>Forside!$B$3</f>
        <v>Udfyldes automatisk</v>
      </c>
      <c r="B68" s="84">
        <f>Forside!$B$4</f>
        <v>2025</v>
      </c>
      <c r="C68" s="55">
        <f t="shared" si="2"/>
        <v>2025</v>
      </c>
      <c r="D68" s="55" t="s">
        <v>471</v>
      </c>
      <c r="E68" s="55" t="s">
        <v>472</v>
      </c>
      <c r="F68" s="55">
        <v>18</v>
      </c>
      <c r="G68" s="55">
        <v>16</v>
      </c>
      <c r="H68" s="55" t="s">
        <v>57</v>
      </c>
      <c r="I68" s="55" t="s">
        <v>485</v>
      </c>
      <c r="J68" s="55" t="s">
        <v>208</v>
      </c>
      <c r="K68" s="85">
        <f>ABS(Balance!C22)</f>
        <v>0</v>
      </c>
    </row>
    <row r="69" spans="1:11" x14ac:dyDescent="0.2">
      <c r="A69" s="55" t="str">
        <f>Forside!$B$3</f>
        <v>Udfyldes automatisk</v>
      </c>
      <c r="B69" s="84">
        <f>Forside!$B$4</f>
        <v>2025</v>
      </c>
      <c r="C69" s="55">
        <f t="shared" si="2"/>
        <v>2025</v>
      </c>
      <c r="D69" s="55" t="s">
        <v>471</v>
      </c>
      <c r="E69" s="55" t="s">
        <v>472</v>
      </c>
      <c r="F69" s="55">
        <v>19</v>
      </c>
      <c r="G69" s="55">
        <v>16</v>
      </c>
      <c r="H69" s="55" t="s">
        <v>57</v>
      </c>
      <c r="I69" s="55" t="s">
        <v>486</v>
      </c>
      <c r="J69" s="55" t="s">
        <v>58</v>
      </c>
      <c r="K69" s="85">
        <f>ABS(Balance!C23)</f>
        <v>0</v>
      </c>
    </row>
    <row r="70" spans="1:11" x14ac:dyDescent="0.2">
      <c r="A70" s="55" t="str">
        <f>Forside!$B$3</f>
        <v>Udfyldes automatisk</v>
      </c>
      <c r="B70" s="84">
        <f>Forside!$B$4</f>
        <v>2025</v>
      </c>
      <c r="C70" s="55">
        <f t="shared" si="2"/>
        <v>2025</v>
      </c>
      <c r="D70" s="55" t="s">
        <v>471</v>
      </c>
      <c r="E70" s="55" t="s">
        <v>472</v>
      </c>
      <c r="F70" s="55">
        <v>20</v>
      </c>
      <c r="G70" s="55">
        <v>16</v>
      </c>
      <c r="H70" s="55" t="s">
        <v>57</v>
      </c>
      <c r="I70" s="55" t="s">
        <v>487</v>
      </c>
      <c r="J70" s="55" t="s">
        <v>59</v>
      </c>
      <c r="K70" s="85">
        <f>ABS(Balance!C24)</f>
        <v>0</v>
      </c>
    </row>
    <row r="71" spans="1:11" x14ac:dyDescent="0.2">
      <c r="A71" s="55" t="str">
        <f>Forside!$B$3</f>
        <v>Udfyldes automatisk</v>
      </c>
      <c r="B71" s="84">
        <f>Forside!$B$4</f>
        <v>2025</v>
      </c>
      <c r="C71" s="55">
        <f t="shared" si="2"/>
        <v>2025</v>
      </c>
      <c r="D71" s="55" t="s">
        <v>471</v>
      </c>
      <c r="E71" s="55" t="s">
        <v>472</v>
      </c>
      <c r="F71" s="55">
        <v>21</v>
      </c>
      <c r="G71" s="55">
        <v>16</v>
      </c>
      <c r="H71" s="55" t="s">
        <v>57</v>
      </c>
      <c r="I71" s="55" t="s">
        <v>488</v>
      </c>
      <c r="J71" s="55" t="s">
        <v>60</v>
      </c>
      <c r="K71" s="85">
        <f>ABS(Balance!C25)</f>
        <v>0</v>
      </c>
    </row>
    <row r="72" spans="1:11" x14ac:dyDescent="0.2">
      <c r="A72" s="55" t="str">
        <f>Forside!$B$3</f>
        <v>Udfyldes automatisk</v>
      </c>
      <c r="B72" s="84">
        <f>Forside!$B$4</f>
        <v>2025</v>
      </c>
      <c r="C72" s="55">
        <f t="shared" si="2"/>
        <v>2025</v>
      </c>
      <c r="D72" s="55" t="s">
        <v>471</v>
      </c>
      <c r="E72" s="55" t="s">
        <v>472</v>
      </c>
      <c r="F72" s="55">
        <v>22</v>
      </c>
      <c r="G72" s="55">
        <v>16</v>
      </c>
      <c r="H72" s="55" t="s">
        <v>57</v>
      </c>
      <c r="I72" s="55" t="s">
        <v>489</v>
      </c>
      <c r="J72" s="55" t="s">
        <v>675</v>
      </c>
      <c r="K72" s="85">
        <f>ABS(Balance!C26)</f>
        <v>0</v>
      </c>
    </row>
    <row r="73" spans="1:11" x14ac:dyDescent="0.2">
      <c r="A73" s="55" t="str">
        <f>Forside!$B$3</f>
        <v>Udfyldes automatisk</v>
      </c>
      <c r="B73" s="84">
        <f>Forside!$B$4</f>
        <v>2025</v>
      </c>
      <c r="C73" s="55">
        <f t="shared" si="2"/>
        <v>2025</v>
      </c>
      <c r="D73" s="55" t="s">
        <v>471</v>
      </c>
      <c r="E73" s="55" t="s">
        <v>472</v>
      </c>
      <c r="F73" s="55" t="s">
        <v>368</v>
      </c>
      <c r="G73" s="55">
        <v>16</v>
      </c>
      <c r="H73" s="55" t="s">
        <v>57</v>
      </c>
      <c r="I73" s="55" t="s">
        <v>490</v>
      </c>
      <c r="J73" s="55" t="s">
        <v>491</v>
      </c>
      <c r="K73" s="85">
        <f>ABS(Balance!C27)</f>
        <v>0</v>
      </c>
    </row>
    <row r="74" spans="1:11" x14ac:dyDescent="0.2">
      <c r="A74" s="55" t="str">
        <f>Forside!$B$3</f>
        <v>Udfyldes automatisk</v>
      </c>
      <c r="B74" s="84">
        <f>Forside!$B$4</f>
        <v>2025</v>
      </c>
      <c r="C74" s="55">
        <f t="shared" si="2"/>
        <v>2025</v>
      </c>
      <c r="D74" s="55" t="s">
        <v>471</v>
      </c>
      <c r="E74" s="55" t="s">
        <v>472</v>
      </c>
      <c r="F74" s="55">
        <v>23</v>
      </c>
      <c r="G74" s="55">
        <v>16</v>
      </c>
      <c r="H74" s="55" t="s">
        <v>57</v>
      </c>
      <c r="I74" s="55" t="s">
        <v>492</v>
      </c>
      <c r="J74" s="55" t="s">
        <v>321</v>
      </c>
      <c r="K74" s="85">
        <f>ABS(Balance!C28)</f>
        <v>0</v>
      </c>
    </row>
    <row r="75" spans="1:11" x14ac:dyDescent="0.2">
      <c r="A75" s="55" t="str">
        <f>Forside!$B$3</f>
        <v>Udfyldes automatisk</v>
      </c>
      <c r="B75" s="84">
        <f>Forside!$B$4</f>
        <v>2025</v>
      </c>
      <c r="C75" s="55">
        <f t="shared" si="2"/>
        <v>2025</v>
      </c>
      <c r="D75" s="55" t="s">
        <v>471</v>
      </c>
      <c r="E75" s="55" t="s">
        <v>472</v>
      </c>
      <c r="F75" s="55">
        <v>23</v>
      </c>
      <c r="G75" s="55">
        <v>16</v>
      </c>
      <c r="H75" s="55" t="s">
        <v>57</v>
      </c>
      <c r="I75" s="55" t="s">
        <v>493</v>
      </c>
      <c r="J75" s="55" t="s">
        <v>323</v>
      </c>
      <c r="K75" s="85">
        <f>ABS(Balance!C29)</f>
        <v>0</v>
      </c>
    </row>
    <row r="76" spans="1:11" x14ac:dyDescent="0.2">
      <c r="A76" s="55" t="str">
        <f>Forside!$B$3</f>
        <v>Udfyldes automatisk</v>
      </c>
      <c r="B76" s="84">
        <f>Forside!$B$4</f>
        <v>2025</v>
      </c>
      <c r="C76" s="55">
        <f t="shared" si="2"/>
        <v>2025</v>
      </c>
      <c r="D76" s="55" t="s">
        <v>471</v>
      </c>
      <c r="E76" s="55" t="s">
        <v>472</v>
      </c>
      <c r="F76" s="55"/>
      <c r="G76" s="55">
        <v>17</v>
      </c>
      <c r="H76" s="55" t="s">
        <v>62</v>
      </c>
      <c r="I76" s="55" t="s">
        <v>494</v>
      </c>
      <c r="J76" s="55" t="s">
        <v>62</v>
      </c>
      <c r="K76" s="85">
        <f>ABS(Balance!C31)</f>
        <v>0</v>
      </c>
    </row>
    <row r="77" spans="1:11" x14ac:dyDescent="0.2">
      <c r="A77" s="55" t="str">
        <f>Forside!$B$3</f>
        <v>Udfyldes automatisk</v>
      </c>
      <c r="B77" s="84">
        <f>Forside!$B$4</f>
        <v>2025</v>
      </c>
      <c r="C77" s="55">
        <f t="shared" si="2"/>
        <v>2025</v>
      </c>
      <c r="D77" s="55" t="s">
        <v>471</v>
      </c>
      <c r="E77" s="55" t="s">
        <v>472</v>
      </c>
      <c r="F77" s="55">
        <v>23</v>
      </c>
      <c r="G77" s="55">
        <v>18</v>
      </c>
      <c r="H77" s="55" t="s">
        <v>453</v>
      </c>
      <c r="I77" s="55" t="s">
        <v>495</v>
      </c>
      <c r="J77" s="55" t="s">
        <v>321</v>
      </c>
      <c r="K77" s="85">
        <f>ABS(Balance!C33)</f>
        <v>0</v>
      </c>
    </row>
    <row r="78" spans="1:11" x14ac:dyDescent="0.2">
      <c r="A78" s="55" t="str">
        <f>Forside!$B$3</f>
        <v>Udfyldes automatisk</v>
      </c>
      <c r="B78" s="84">
        <f>Forside!$B$4</f>
        <v>2025</v>
      </c>
      <c r="C78" s="55">
        <f t="shared" si="2"/>
        <v>2025</v>
      </c>
      <c r="D78" s="55" t="s">
        <v>471</v>
      </c>
      <c r="E78" s="55" t="s">
        <v>472</v>
      </c>
      <c r="F78" s="55">
        <v>23</v>
      </c>
      <c r="G78" s="55">
        <v>18</v>
      </c>
      <c r="H78" s="55" t="s">
        <v>453</v>
      </c>
      <c r="I78" s="55" t="s">
        <v>496</v>
      </c>
      <c r="J78" s="55" t="s">
        <v>323</v>
      </c>
      <c r="K78" s="85">
        <f>ABS(Balance!C34)</f>
        <v>0</v>
      </c>
    </row>
    <row r="79" spans="1:11" x14ac:dyDescent="0.2">
      <c r="A79" s="55" t="str">
        <f>Forside!$B$3</f>
        <v>Udfyldes automatisk</v>
      </c>
      <c r="B79" s="84">
        <f>Forside!$B$4</f>
        <v>2025</v>
      </c>
      <c r="C79" s="55">
        <f t="shared" si="2"/>
        <v>2025</v>
      </c>
      <c r="D79" s="55" t="s">
        <v>471</v>
      </c>
      <c r="E79" s="55" t="s">
        <v>472</v>
      </c>
      <c r="F79" s="55">
        <v>24</v>
      </c>
      <c r="G79" s="55">
        <v>18</v>
      </c>
      <c r="H79" s="55" t="s">
        <v>453</v>
      </c>
      <c r="I79" s="55" t="s">
        <v>497</v>
      </c>
      <c r="J79" s="55" t="s">
        <v>498</v>
      </c>
      <c r="K79" s="85">
        <f>ABS(Balance!C35)</f>
        <v>0</v>
      </c>
    </row>
    <row r="80" spans="1:11" x14ac:dyDescent="0.2">
      <c r="A80" s="55" t="str">
        <f>Forside!$B$3</f>
        <v>Udfyldes automatisk</v>
      </c>
      <c r="B80" s="84">
        <f>Forside!$B$4</f>
        <v>2025</v>
      </c>
      <c r="C80" s="55">
        <f t="shared" si="2"/>
        <v>2025</v>
      </c>
      <c r="D80" s="55" t="s">
        <v>471</v>
      </c>
      <c r="E80" s="55" t="s">
        <v>472</v>
      </c>
      <c r="F80" s="55">
        <v>24</v>
      </c>
      <c r="G80" s="55">
        <v>18</v>
      </c>
      <c r="H80" s="55" t="s">
        <v>453</v>
      </c>
      <c r="I80" s="55" t="s">
        <v>499</v>
      </c>
      <c r="J80" s="55" t="s">
        <v>210</v>
      </c>
      <c r="K80" s="85">
        <f>ABS(Balance!C36)</f>
        <v>0</v>
      </c>
    </row>
    <row r="81" spans="1:11" x14ac:dyDescent="0.2">
      <c r="A81" s="55" t="str">
        <f>Forside!$B$3</f>
        <v>Udfyldes automatisk</v>
      </c>
      <c r="B81" s="84">
        <f>Forside!$B$4</f>
        <v>2025</v>
      </c>
      <c r="C81" s="55">
        <f t="shared" si="2"/>
        <v>2025</v>
      </c>
      <c r="D81" s="55" t="s">
        <v>471</v>
      </c>
      <c r="E81" s="55" t="s">
        <v>472</v>
      </c>
      <c r="F81" s="55">
        <v>24</v>
      </c>
      <c r="G81" s="55">
        <v>18</v>
      </c>
      <c r="H81" s="55" t="s">
        <v>453</v>
      </c>
      <c r="I81" s="55" t="s">
        <v>500</v>
      </c>
      <c r="J81" s="55" t="s">
        <v>209</v>
      </c>
      <c r="K81" s="85">
        <f>ABS(Balance!C37)</f>
        <v>0</v>
      </c>
    </row>
    <row r="82" spans="1:11" x14ac:dyDescent="0.2">
      <c r="A82" s="55" t="str">
        <f>Forside!$B$3</f>
        <v>Udfyldes automatisk</v>
      </c>
      <c r="B82" s="84">
        <f>Forside!$B$4</f>
        <v>2025</v>
      </c>
      <c r="C82" s="55">
        <f t="shared" si="2"/>
        <v>2025</v>
      </c>
      <c r="D82" s="55" t="s">
        <v>471</v>
      </c>
      <c r="E82" s="55" t="s">
        <v>472</v>
      </c>
      <c r="F82" s="55">
        <v>25</v>
      </c>
      <c r="G82" s="55">
        <v>18</v>
      </c>
      <c r="H82" s="55" t="s">
        <v>453</v>
      </c>
      <c r="I82" s="55" t="s">
        <v>501</v>
      </c>
      <c r="J82" s="55" t="s">
        <v>66</v>
      </c>
      <c r="K82" s="85">
        <f>ABS(Balance!C38)</f>
        <v>0</v>
      </c>
    </row>
    <row r="83" spans="1:11" x14ac:dyDescent="0.2">
      <c r="A83" s="55" t="str">
        <f>Forside!$B$3</f>
        <v>Udfyldes automatisk</v>
      </c>
      <c r="B83" s="84">
        <f>Forside!$B$4</f>
        <v>2025</v>
      </c>
      <c r="C83" s="55">
        <f t="shared" si="2"/>
        <v>2025</v>
      </c>
      <c r="D83" s="55" t="s">
        <v>471</v>
      </c>
      <c r="E83" s="55" t="s">
        <v>472</v>
      </c>
      <c r="F83" s="55">
        <v>25</v>
      </c>
      <c r="G83" s="55">
        <v>18</v>
      </c>
      <c r="H83" s="55" t="s">
        <v>453</v>
      </c>
      <c r="I83" s="55" t="s">
        <v>503</v>
      </c>
      <c r="J83" s="55" t="s">
        <v>502</v>
      </c>
      <c r="K83" s="85">
        <f>ABS(Balance!C39)</f>
        <v>0</v>
      </c>
    </row>
    <row r="84" spans="1:11" x14ac:dyDescent="0.2">
      <c r="A84" s="55" t="str">
        <f>Forside!$B$3</f>
        <v>Udfyldes automatisk</v>
      </c>
      <c r="B84" s="84">
        <f>Forside!$B$4</f>
        <v>2025</v>
      </c>
      <c r="C84" s="55">
        <f t="shared" si="2"/>
        <v>2025</v>
      </c>
      <c r="D84" s="55" t="s">
        <v>471</v>
      </c>
      <c r="E84" s="55" t="s">
        <v>472</v>
      </c>
      <c r="F84" s="55">
        <v>26</v>
      </c>
      <c r="G84" s="55">
        <v>18</v>
      </c>
      <c r="H84" s="55" t="s">
        <v>453</v>
      </c>
      <c r="I84" s="55" t="s">
        <v>504</v>
      </c>
      <c r="J84" s="55" t="s">
        <v>32</v>
      </c>
      <c r="K84" s="85">
        <f>ABS(Balance!C40)</f>
        <v>0</v>
      </c>
    </row>
    <row r="85" spans="1:11" x14ac:dyDescent="0.2">
      <c r="A85" s="55" t="str">
        <f>Forside!$B$3</f>
        <v>Udfyldes automatisk</v>
      </c>
      <c r="B85" s="84">
        <f>Forside!$B$4</f>
        <v>2025</v>
      </c>
      <c r="C85" s="55">
        <f t="shared" si="2"/>
        <v>2025</v>
      </c>
      <c r="D85" s="55" t="s">
        <v>471</v>
      </c>
      <c r="E85" s="55" t="s">
        <v>472</v>
      </c>
      <c r="F85" s="55"/>
      <c r="G85" s="55">
        <v>18</v>
      </c>
      <c r="H85" s="55" t="s">
        <v>453</v>
      </c>
      <c r="I85" s="55" t="s">
        <v>505</v>
      </c>
      <c r="J85" s="55" t="s">
        <v>64</v>
      </c>
      <c r="K85" s="85">
        <f>ABS(Balance!C41)</f>
        <v>0</v>
      </c>
    </row>
    <row r="86" spans="1:11" x14ac:dyDescent="0.2">
      <c r="A86" s="55" t="str">
        <f>Forside!$B$3</f>
        <v>Udfyldes automatisk</v>
      </c>
      <c r="B86" s="84">
        <f>Forside!$B$4</f>
        <v>2025</v>
      </c>
      <c r="C86" s="55">
        <f t="shared" si="2"/>
        <v>2025</v>
      </c>
      <c r="D86" s="55" t="s">
        <v>471</v>
      </c>
      <c r="E86" s="55" t="s">
        <v>472</v>
      </c>
      <c r="F86" s="55"/>
      <c r="G86" s="55">
        <v>18</v>
      </c>
      <c r="H86" s="55" t="s">
        <v>453</v>
      </c>
      <c r="I86" s="55" t="s">
        <v>506</v>
      </c>
      <c r="J86" s="55" t="s">
        <v>65</v>
      </c>
      <c r="K86" s="85">
        <f>ABS(Balance!C42)</f>
        <v>0</v>
      </c>
    </row>
    <row r="87" spans="1:11" x14ac:dyDescent="0.2">
      <c r="A87" s="55" t="str">
        <f>Forside!$B$3</f>
        <v>Udfyldes automatisk</v>
      </c>
      <c r="B87" s="84">
        <f>Forside!$B$4</f>
        <v>2025</v>
      </c>
      <c r="C87" s="55">
        <f t="shared" si="2"/>
        <v>2025</v>
      </c>
      <c r="D87" s="55" t="s">
        <v>471</v>
      </c>
      <c r="E87" s="55" t="s">
        <v>472</v>
      </c>
      <c r="F87" s="55">
        <v>27</v>
      </c>
      <c r="G87" s="55">
        <v>18</v>
      </c>
      <c r="H87" s="55" t="s">
        <v>453</v>
      </c>
      <c r="I87" s="55" t="s">
        <v>507</v>
      </c>
      <c r="J87" s="55" t="s">
        <v>433</v>
      </c>
      <c r="K87" s="85">
        <f>ABS(Balance!C43)</f>
        <v>0</v>
      </c>
    </row>
    <row r="88" spans="1:11" x14ac:dyDescent="0.2">
      <c r="A88" s="55" t="str">
        <f>Forside!$B$3</f>
        <v>Udfyldes automatisk</v>
      </c>
      <c r="B88" s="84">
        <f>Forside!$B$4</f>
        <v>2025</v>
      </c>
      <c r="C88" s="55">
        <f t="shared" ref="C88:C119" si="3">B88</f>
        <v>2025</v>
      </c>
      <c r="D88" s="55" t="s">
        <v>471</v>
      </c>
      <c r="E88" s="55" t="s">
        <v>472</v>
      </c>
      <c r="F88" s="55" t="s">
        <v>368</v>
      </c>
      <c r="G88" s="55">
        <v>18</v>
      </c>
      <c r="H88" s="55" t="s">
        <v>453</v>
      </c>
      <c r="I88" s="55" t="s">
        <v>557</v>
      </c>
      <c r="J88" s="55" t="s">
        <v>512</v>
      </c>
      <c r="K88" s="85">
        <f>ABS(Balance!C46)</f>
        <v>0</v>
      </c>
    </row>
    <row r="89" spans="1:11" x14ac:dyDescent="0.2">
      <c r="A89" s="55" t="str">
        <f>Forside!$B$3</f>
        <v>Udfyldes automatisk</v>
      </c>
      <c r="B89" s="84">
        <f>Forside!$B$4</f>
        <v>2025</v>
      </c>
      <c r="C89" s="55">
        <f t="shared" si="3"/>
        <v>2025</v>
      </c>
      <c r="D89" s="55" t="s">
        <v>471</v>
      </c>
      <c r="E89" s="55" t="s">
        <v>472</v>
      </c>
      <c r="F89" s="55">
        <v>28</v>
      </c>
      <c r="G89" s="55">
        <v>19</v>
      </c>
      <c r="H89" s="55" t="s">
        <v>508</v>
      </c>
      <c r="I89" s="55" t="s">
        <v>509</v>
      </c>
      <c r="J89" s="55" t="s">
        <v>211</v>
      </c>
      <c r="K89" s="85">
        <f>ABS(Balance!C47)</f>
        <v>0</v>
      </c>
    </row>
    <row r="90" spans="1:11" x14ac:dyDescent="0.2">
      <c r="A90" s="55" t="str">
        <f>Forside!$B$3</f>
        <v>Udfyldes automatisk</v>
      </c>
      <c r="B90" s="84">
        <f>Forside!$B$4</f>
        <v>2025</v>
      </c>
      <c r="C90" s="55">
        <f t="shared" si="3"/>
        <v>2025</v>
      </c>
      <c r="D90" s="55" t="s">
        <v>471</v>
      </c>
      <c r="E90" s="55" t="s">
        <v>472</v>
      </c>
      <c r="F90" s="55">
        <v>28</v>
      </c>
      <c r="G90" s="55">
        <v>19</v>
      </c>
      <c r="H90" s="55" t="s">
        <v>508</v>
      </c>
      <c r="I90" s="55" t="s">
        <v>510</v>
      </c>
      <c r="J90" s="55" t="s">
        <v>212</v>
      </c>
      <c r="K90" s="85">
        <f>ABS(Balance!C48)</f>
        <v>0</v>
      </c>
    </row>
    <row r="91" spans="1:11" x14ac:dyDescent="0.2">
      <c r="A91" s="55" t="str">
        <f>Forside!$B$3</f>
        <v>Udfyldes automatisk</v>
      </c>
      <c r="B91" s="84">
        <f>Forside!$B$4</f>
        <v>2025</v>
      </c>
      <c r="C91" s="55">
        <f t="shared" si="3"/>
        <v>2025</v>
      </c>
      <c r="D91" s="55" t="s">
        <v>471</v>
      </c>
      <c r="E91" s="55" t="s">
        <v>472</v>
      </c>
      <c r="F91" s="55"/>
      <c r="G91" s="55">
        <v>19</v>
      </c>
      <c r="H91" s="55" t="s">
        <v>508</v>
      </c>
      <c r="I91" s="55" t="s">
        <v>511</v>
      </c>
      <c r="J91" s="55" t="s">
        <v>35</v>
      </c>
      <c r="K91" s="85">
        <f>ABS(Balance!C50)</f>
        <v>0</v>
      </c>
    </row>
    <row r="92" spans="1:11" x14ac:dyDescent="0.2">
      <c r="A92" s="55" t="str">
        <f>Forside!$B$3</f>
        <v>Udfyldes automatisk</v>
      </c>
      <c r="B92" s="84">
        <f>Forside!$B$4</f>
        <v>2025</v>
      </c>
      <c r="C92" s="55">
        <f t="shared" si="3"/>
        <v>2025</v>
      </c>
      <c r="D92" s="55" t="s">
        <v>471</v>
      </c>
      <c r="E92" s="55" t="s">
        <v>513</v>
      </c>
      <c r="F92" s="55" t="s">
        <v>5</v>
      </c>
      <c r="G92" s="55">
        <v>20</v>
      </c>
      <c r="H92" s="55" t="s">
        <v>213</v>
      </c>
      <c r="I92" s="55" t="s">
        <v>514</v>
      </c>
      <c r="J92" s="55" t="s">
        <v>214</v>
      </c>
      <c r="K92" s="85">
        <f>ABS(Balance!C52)</f>
        <v>0</v>
      </c>
    </row>
    <row r="93" spans="1:11" x14ac:dyDescent="0.2">
      <c r="A93" s="55" t="str">
        <f>Forside!$B$3</f>
        <v>Udfyldes automatisk</v>
      </c>
      <c r="B93" s="84">
        <f>Forside!$B$4</f>
        <v>2025</v>
      </c>
      <c r="C93" s="55">
        <f t="shared" si="3"/>
        <v>2025</v>
      </c>
      <c r="D93" s="55" t="s">
        <v>471</v>
      </c>
      <c r="E93" s="55" t="s">
        <v>513</v>
      </c>
      <c r="F93" s="55" t="s">
        <v>5</v>
      </c>
      <c r="G93" s="55">
        <v>20</v>
      </c>
      <c r="H93" s="55" t="s">
        <v>213</v>
      </c>
      <c r="I93" s="55" t="s">
        <v>515</v>
      </c>
      <c r="J93" s="55" t="s">
        <v>181</v>
      </c>
      <c r="K93" s="85">
        <f>ABS(Balance!C53)</f>
        <v>0</v>
      </c>
    </row>
    <row r="94" spans="1:11" x14ac:dyDescent="0.2">
      <c r="A94" s="55" t="str">
        <f>Forside!$B$3</f>
        <v>Udfyldes automatisk</v>
      </c>
      <c r="B94" s="84">
        <f>Forside!$B$4</f>
        <v>2025</v>
      </c>
      <c r="C94" s="55">
        <f t="shared" si="3"/>
        <v>2025</v>
      </c>
      <c r="D94" s="55" t="s">
        <v>471</v>
      </c>
      <c r="E94" s="55" t="s">
        <v>513</v>
      </c>
      <c r="F94" s="55" t="s">
        <v>5</v>
      </c>
      <c r="G94" s="55">
        <v>20</v>
      </c>
      <c r="H94" s="55" t="s">
        <v>213</v>
      </c>
      <c r="I94" s="55" t="s">
        <v>516</v>
      </c>
      <c r="J94" s="55" t="s">
        <v>182</v>
      </c>
      <c r="K94" s="85">
        <f>ABS(Balance!C54)</f>
        <v>0</v>
      </c>
    </row>
    <row r="95" spans="1:11" x14ac:dyDescent="0.2">
      <c r="A95" s="55" t="str">
        <f>Forside!$B$3</f>
        <v>Udfyldes automatisk</v>
      </c>
      <c r="B95" s="84">
        <f>Forside!$B$4</f>
        <v>2025</v>
      </c>
      <c r="C95" s="55">
        <f t="shared" si="3"/>
        <v>2025</v>
      </c>
      <c r="D95" s="55" t="s">
        <v>471</v>
      </c>
      <c r="E95" s="55" t="s">
        <v>513</v>
      </c>
      <c r="F95" s="55">
        <v>29</v>
      </c>
      <c r="G95" s="55">
        <v>21</v>
      </c>
      <c r="H95" s="55" t="s">
        <v>39</v>
      </c>
      <c r="I95" s="55" t="s">
        <v>517</v>
      </c>
      <c r="J95" s="55" t="s">
        <v>300</v>
      </c>
      <c r="K95" s="85">
        <f>ABS(Balance!C57)</f>
        <v>0</v>
      </c>
    </row>
    <row r="96" spans="1:11" x14ac:dyDescent="0.2">
      <c r="A96" s="55" t="str">
        <f>Forside!$B$3</f>
        <v>Udfyldes automatisk</v>
      </c>
      <c r="B96" s="84">
        <f>Forside!$B$4</f>
        <v>2025</v>
      </c>
      <c r="C96" s="55">
        <f t="shared" si="3"/>
        <v>2025</v>
      </c>
      <c r="D96" s="55" t="s">
        <v>471</v>
      </c>
      <c r="E96" s="55" t="s">
        <v>513</v>
      </c>
      <c r="F96" s="55">
        <v>29</v>
      </c>
      <c r="G96" s="55">
        <v>21</v>
      </c>
      <c r="H96" s="55" t="s">
        <v>39</v>
      </c>
      <c r="I96" s="55" t="s">
        <v>518</v>
      </c>
      <c r="J96" s="55" t="s">
        <v>558</v>
      </c>
      <c r="K96" s="85">
        <f>ABS(Balance!C58)</f>
        <v>0</v>
      </c>
    </row>
    <row r="97" spans="1:11" x14ac:dyDescent="0.2">
      <c r="A97" s="55" t="str">
        <f>Forside!$B$3</f>
        <v>Udfyldes automatisk</v>
      </c>
      <c r="B97" s="84">
        <f>Forside!$B$4</f>
        <v>2025</v>
      </c>
      <c r="C97" s="55">
        <f t="shared" si="3"/>
        <v>2025</v>
      </c>
      <c r="D97" s="55" t="s">
        <v>471</v>
      </c>
      <c r="E97" s="55" t="s">
        <v>513</v>
      </c>
      <c r="F97" s="55">
        <v>29</v>
      </c>
      <c r="G97" s="55">
        <v>21</v>
      </c>
      <c r="H97" s="55" t="s">
        <v>39</v>
      </c>
      <c r="I97" s="55" t="s">
        <v>519</v>
      </c>
      <c r="J97" s="55" t="s">
        <v>520</v>
      </c>
      <c r="K97" s="85">
        <f>ABS(Balance!C59)</f>
        <v>0</v>
      </c>
    </row>
    <row r="98" spans="1:11" x14ac:dyDescent="0.2">
      <c r="A98" s="55" t="str">
        <f>Forside!$B$3</f>
        <v>Udfyldes automatisk</v>
      </c>
      <c r="B98" s="84">
        <f>Forside!$B$4</f>
        <v>2025</v>
      </c>
      <c r="C98" s="55">
        <f t="shared" si="3"/>
        <v>2025</v>
      </c>
      <c r="D98" s="55" t="s">
        <v>471</v>
      </c>
      <c r="E98" s="55" t="s">
        <v>513</v>
      </c>
      <c r="F98" s="55">
        <v>30</v>
      </c>
      <c r="G98" s="55">
        <v>22</v>
      </c>
      <c r="H98" s="55" t="s">
        <v>4</v>
      </c>
      <c r="I98" s="55" t="s">
        <v>521</v>
      </c>
      <c r="J98" s="55" t="s">
        <v>215</v>
      </c>
      <c r="K98" s="85">
        <f>ABS(Balance!C62)</f>
        <v>0</v>
      </c>
    </row>
    <row r="99" spans="1:11" x14ac:dyDescent="0.2">
      <c r="A99" s="55" t="str">
        <f>Forside!$B$3</f>
        <v>Udfyldes automatisk</v>
      </c>
      <c r="B99" s="84">
        <f>Forside!$B$4</f>
        <v>2025</v>
      </c>
      <c r="C99" s="55">
        <f t="shared" si="3"/>
        <v>2025</v>
      </c>
      <c r="D99" s="55" t="s">
        <v>471</v>
      </c>
      <c r="E99" s="55" t="s">
        <v>513</v>
      </c>
      <c r="F99" s="55" t="s">
        <v>369</v>
      </c>
      <c r="G99" s="55">
        <v>22</v>
      </c>
      <c r="H99" s="55" t="s">
        <v>4</v>
      </c>
      <c r="I99" s="55" t="s">
        <v>522</v>
      </c>
      <c r="J99" s="55" t="s">
        <v>559</v>
      </c>
      <c r="K99" s="85">
        <f>ABS(Balance!C63)</f>
        <v>0</v>
      </c>
    </row>
    <row r="100" spans="1:11" x14ac:dyDescent="0.2">
      <c r="A100" s="55" t="str">
        <f>Forside!$B$3</f>
        <v>Udfyldes automatisk</v>
      </c>
      <c r="B100" s="84">
        <f>Forside!$B$4</f>
        <v>2025</v>
      </c>
      <c r="C100" s="55">
        <f t="shared" si="3"/>
        <v>2025</v>
      </c>
      <c r="D100" s="55" t="s">
        <v>471</v>
      </c>
      <c r="E100" s="55" t="s">
        <v>513</v>
      </c>
      <c r="F100" s="55" t="s">
        <v>370</v>
      </c>
      <c r="G100" s="55">
        <v>22</v>
      </c>
      <c r="H100" s="55" t="s">
        <v>4</v>
      </c>
      <c r="I100" s="55" t="s">
        <v>523</v>
      </c>
      <c r="J100" s="55" t="s">
        <v>560</v>
      </c>
      <c r="K100" s="85">
        <f>ABS(Balance!C64)</f>
        <v>0</v>
      </c>
    </row>
    <row r="101" spans="1:11" x14ac:dyDescent="0.2">
      <c r="A101" s="55" t="str">
        <f>Forside!$B$3</f>
        <v>Udfyldes automatisk</v>
      </c>
      <c r="B101" s="84">
        <f>Forside!$B$4</f>
        <v>2025</v>
      </c>
      <c r="C101" s="55">
        <f t="shared" si="3"/>
        <v>2025</v>
      </c>
      <c r="D101" s="55" t="s">
        <v>471</v>
      </c>
      <c r="E101" s="55" t="s">
        <v>513</v>
      </c>
      <c r="F101" s="55" t="s">
        <v>371</v>
      </c>
      <c r="G101" s="55">
        <v>22</v>
      </c>
      <c r="H101" s="55" t="s">
        <v>4</v>
      </c>
      <c r="I101" s="55" t="s">
        <v>524</v>
      </c>
      <c r="J101" s="55" t="s">
        <v>183</v>
      </c>
      <c r="K101" s="85">
        <f>ABS(Balance!C65)</f>
        <v>0</v>
      </c>
    </row>
    <row r="102" spans="1:11" x14ac:dyDescent="0.2">
      <c r="A102" s="55" t="str">
        <f>Forside!$B$3</f>
        <v>Udfyldes automatisk</v>
      </c>
      <c r="B102" s="84">
        <f>Forside!$B$4</f>
        <v>2025</v>
      </c>
      <c r="C102" s="55">
        <f t="shared" si="3"/>
        <v>2025</v>
      </c>
      <c r="D102" s="55" t="s">
        <v>471</v>
      </c>
      <c r="E102" s="55" t="s">
        <v>513</v>
      </c>
      <c r="F102" s="55" t="s">
        <v>372</v>
      </c>
      <c r="G102" s="55">
        <v>22</v>
      </c>
      <c r="H102" s="55" t="s">
        <v>4</v>
      </c>
      <c r="I102" s="55" t="s">
        <v>525</v>
      </c>
      <c r="J102" s="55" t="s">
        <v>217</v>
      </c>
      <c r="K102" s="85">
        <f>ABS(Balance!C66)</f>
        <v>0</v>
      </c>
    </row>
    <row r="103" spans="1:11" x14ac:dyDescent="0.2">
      <c r="A103" s="55" t="str">
        <f>Forside!$B$3</f>
        <v>Udfyldes automatisk</v>
      </c>
      <c r="B103" s="84">
        <f>Forside!$B$4</f>
        <v>2025</v>
      </c>
      <c r="C103" s="55">
        <f t="shared" si="3"/>
        <v>2025</v>
      </c>
      <c r="D103" s="55" t="s">
        <v>471</v>
      </c>
      <c r="E103" s="55" t="s">
        <v>513</v>
      </c>
      <c r="F103" s="55" t="s">
        <v>368</v>
      </c>
      <c r="G103" s="55">
        <v>22</v>
      </c>
      <c r="H103" s="55" t="s">
        <v>4</v>
      </c>
      <c r="I103" s="55" t="s">
        <v>526</v>
      </c>
      <c r="J103" s="55" t="s">
        <v>527</v>
      </c>
      <c r="K103" s="85">
        <f>ABS(Balance!C67)</f>
        <v>0</v>
      </c>
    </row>
    <row r="104" spans="1:11" x14ac:dyDescent="0.2">
      <c r="A104" s="55" t="str">
        <f>Forside!$B$3</f>
        <v>Udfyldes automatisk</v>
      </c>
      <c r="B104" s="84">
        <f>Forside!$B$4</f>
        <v>2025</v>
      </c>
      <c r="C104" s="55">
        <f t="shared" si="3"/>
        <v>2025</v>
      </c>
      <c r="D104" s="55" t="s">
        <v>471</v>
      </c>
      <c r="E104" s="55" t="s">
        <v>513</v>
      </c>
      <c r="F104" s="55">
        <v>32</v>
      </c>
      <c r="G104" s="55">
        <v>22</v>
      </c>
      <c r="H104" s="55" t="s">
        <v>4</v>
      </c>
      <c r="I104" s="55" t="s">
        <v>528</v>
      </c>
      <c r="J104" s="55" t="s">
        <v>41</v>
      </c>
      <c r="K104" s="85">
        <f>ABS(Balance!C68)</f>
        <v>0</v>
      </c>
    </row>
    <row r="105" spans="1:11" x14ac:dyDescent="0.2">
      <c r="A105" s="55" t="str">
        <f>Forside!$B$3</f>
        <v>Udfyldes automatisk</v>
      </c>
      <c r="B105" s="84">
        <f>Forside!$B$4</f>
        <v>2025</v>
      </c>
      <c r="C105" s="55">
        <f t="shared" si="3"/>
        <v>2025</v>
      </c>
      <c r="D105" s="55" t="s">
        <v>471</v>
      </c>
      <c r="E105" s="55" t="s">
        <v>513</v>
      </c>
      <c r="F105" s="55" t="s">
        <v>5</v>
      </c>
      <c r="G105" s="55">
        <v>22</v>
      </c>
      <c r="H105" s="55" t="s">
        <v>4</v>
      </c>
      <c r="I105" s="55" t="s">
        <v>529</v>
      </c>
      <c r="J105" s="55" t="s">
        <v>218</v>
      </c>
      <c r="K105" s="85">
        <f>ABS(Balance!C69)</f>
        <v>0</v>
      </c>
    </row>
    <row r="106" spans="1:11" x14ac:dyDescent="0.2">
      <c r="A106" s="55" t="str">
        <f>Forside!$B$3</f>
        <v>Udfyldes automatisk</v>
      </c>
      <c r="B106" s="84">
        <f>Forside!$B$4</f>
        <v>2025</v>
      </c>
      <c r="C106" s="55">
        <f t="shared" si="3"/>
        <v>2025</v>
      </c>
      <c r="D106" s="55" t="s">
        <v>471</v>
      </c>
      <c r="E106" s="55" t="s">
        <v>513</v>
      </c>
      <c r="F106" s="55">
        <v>33</v>
      </c>
      <c r="G106" s="55">
        <v>22</v>
      </c>
      <c r="H106" s="55" t="s">
        <v>4</v>
      </c>
      <c r="I106" s="55" t="s">
        <v>530</v>
      </c>
      <c r="J106" s="55" t="s">
        <v>42</v>
      </c>
      <c r="K106" s="85">
        <f>ABS(Balance!C70)</f>
        <v>0</v>
      </c>
    </row>
    <row r="107" spans="1:11" x14ac:dyDescent="0.2">
      <c r="A107" s="55" t="str">
        <f>Forside!$B$3</f>
        <v>Udfyldes automatisk</v>
      </c>
      <c r="B107" s="84">
        <f>Forside!$B$4</f>
        <v>2025</v>
      </c>
      <c r="C107" s="55">
        <f t="shared" si="3"/>
        <v>2025</v>
      </c>
      <c r="D107" s="55" t="s">
        <v>471</v>
      </c>
      <c r="E107" s="55" t="s">
        <v>513</v>
      </c>
      <c r="F107" s="55">
        <v>30</v>
      </c>
      <c r="G107" s="55">
        <v>23</v>
      </c>
      <c r="H107" s="55" t="s">
        <v>456</v>
      </c>
      <c r="I107" s="55" t="s">
        <v>531</v>
      </c>
      <c r="J107" s="55" t="s">
        <v>532</v>
      </c>
      <c r="K107" s="85">
        <f>ABS(Balance!C73)</f>
        <v>0</v>
      </c>
    </row>
    <row r="108" spans="1:11" x14ac:dyDescent="0.2">
      <c r="A108" s="55" t="str">
        <f>Forside!$B$3</f>
        <v>Udfyldes automatisk</v>
      </c>
      <c r="B108" s="84">
        <f>Forside!$B$4</f>
        <v>2025</v>
      </c>
      <c r="C108" s="55">
        <f t="shared" si="3"/>
        <v>2025</v>
      </c>
      <c r="D108" s="55" t="s">
        <v>471</v>
      </c>
      <c r="E108" s="55" t="s">
        <v>513</v>
      </c>
      <c r="F108" s="55">
        <v>34</v>
      </c>
      <c r="G108" s="55">
        <v>23</v>
      </c>
      <c r="H108" s="55" t="s">
        <v>456</v>
      </c>
      <c r="I108" s="55" t="s">
        <v>533</v>
      </c>
      <c r="J108" s="55" t="s">
        <v>561</v>
      </c>
      <c r="K108" s="85">
        <f>ABS(Balance!C74)</f>
        <v>0</v>
      </c>
    </row>
    <row r="109" spans="1:11" x14ac:dyDescent="0.2">
      <c r="A109" s="55" t="str">
        <f>Forside!$B$3</f>
        <v>Udfyldes automatisk</v>
      </c>
      <c r="B109" s="84">
        <f>Forside!$B$4</f>
        <v>2025</v>
      </c>
      <c r="C109" s="55">
        <f t="shared" si="3"/>
        <v>2025</v>
      </c>
      <c r="D109" s="55" t="s">
        <v>471</v>
      </c>
      <c r="E109" s="55" t="s">
        <v>513</v>
      </c>
      <c r="F109" s="55">
        <v>34</v>
      </c>
      <c r="G109" s="55">
        <v>23</v>
      </c>
      <c r="H109" s="55" t="s">
        <v>456</v>
      </c>
      <c r="I109" s="55" t="s">
        <v>534</v>
      </c>
      <c r="J109" s="55" t="s">
        <v>562</v>
      </c>
      <c r="K109" s="85">
        <f>ABS(Balance!C75)</f>
        <v>0</v>
      </c>
    </row>
    <row r="110" spans="1:11" x14ac:dyDescent="0.2">
      <c r="A110" s="55" t="str">
        <f>Forside!$B$3</f>
        <v>Udfyldes automatisk</v>
      </c>
      <c r="B110" s="84">
        <f>Forside!$B$4</f>
        <v>2025</v>
      </c>
      <c r="C110" s="55">
        <f t="shared" si="3"/>
        <v>2025</v>
      </c>
      <c r="D110" s="55" t="s">
        <v>471</v>
      </c>
      <c r="E110" s="55" t="s">
        <v>513</v>
      </c>
      <c r="F110" s="55">
        <v>34</v>
      </c>
      <c r="G110" s="55">
        <v>23</v>
      </c>
      <c r="H110" s="55" t="s">
        <v>456</v>
      </c>
      <c r="I110" s="55" t="s">
        <v>536</v>
      </c>
      <c r="J110" s="55" t="s">
        <v>563</v>
      </c>
      <c r="K110" s="85">
        <f>ABS(Balance!C76)</f>
        <v>0</v>
      </c>
    </row>
    <row r="111" spans="1:11" x14ac:dyDescent="0.2">
      <c r="A111" s="55" t="str">
        <f>Forside!$B$3</f>
        <v>Udfyldes automatisk</v>
      </c>
      <c r="B111" s="84">
        <f>Forside!$B$4</f>
        <v>2025</v>
      </c>
      <c r="C111" s="55">
        <f t="shared" si="3"/>
        <v>2025</v>
      </c>
      <c r="D111" s="55" t="s">
        <v>471</v>
      </c>
      <c r="E111" s="55" t="s">
        <v>513</v>
      </c>
      <c r="F111" s="55">
        <v>35</v>
      </c>
      <c r="G111" s="55">
        <v>23</v>
      </c>
      <c r="H111" s="55" t="s">
        <v>456</v>
      </c>
      <c r="I111" s="55" t="s">
        <v>564</v>
      </c>
      <c r="J111" s="55" t="s">
        <v>565</v>
      </c>
      <c r="K111" s="85">
        <f>ABS(Balance!C77)</f>
        <v>0</v>
      </c>
    </row>
    <row r="112" spans="1:11" x14ac:dyDescent="0.2">
      <c r="A112" s="55" t="str">
        <f>Forside!$B$3</f>
        <v>Udfyldes automatisk</v>
      </c>
      <c r="B112" s="84">
        <f>Forside!$B$4</f>
        <v>2025</v>
      </c>
      <c r="C112" s="55">
        <f t="shared" si="3"/>
        <v>2025</v>
      </c>
      <c r="D112" s="55" t="s">
        <v>471</v>
      </c>
      <c r="E112" s="55" t="s">
        <v>513</v>
      </c>
      <c r="F112" s="55">
        <v>35</v>
      </c>
      <c r="G112" s="55">
        <v>23</v>
      </c>
      <c r="H112" s="55" t="s">
        <v>456</v>
      </c>
      <c r="I112" s="55" t="s">
        <v>566</v>
      </c>
      <c r="J112" s="55" t="s">
        <v>567</v>
      </c>
      <c r="K112" s="85">
        <f>ABS(Balance!C78)</f>
        <v>0</v>
      </c>
    </row>
    <row r="113" spans="1:11" x14ac:dyDescent="0.2">
      <c r="A113" s="55" t="str">
        <f>Forside!$B$3</f>
        <v>Udfyldes automatisk</v>
      </c>
      <c r="B113" s="84">
        <f>Forside!$B$4</f>
        <v>2025</v>
      </c>
      <c r="C113" s="55">
        <f t="shared" si="3"/>
        <v>2025</v>
      </c>
      <c r="D113" s="55" t="s">
        <v>471</v>
      </c>
      <c r="E113" s="55" t="s">
        <v>513</v>
      </c>
      <c r="F113" s="55">
        <v>35</v>
      </c>
      <c r="G113" s="55">
        <v>23</v>
      </c>
      <c r="H113" s="55" t="s">
        <v>456</v>
      </c>
      <c r="I113" s="55" t="s">
        <v>537</v>
      </c>
      <c r="J113" s="55" t="s">
        <v>568</v>
      </c>
      <c r="K113" s="85">
        <f>ABS(Balance!C79)</f>
        <v>0</v>
      </c>
    </row>
    <row r="114" spans="1:11" x14ac:dyDescent="0.2">
      <c r="A114" s="55" t="str">
        <f>Forside!$B$3</f>
        <v>Udfyldes automatisk</v>
      </c>
      <c r="B114" s="84">
        <f>Forside!$B$4</f>
        <v>2025</v>
      </c>
      <c r="C114" s="55">
        <f t="shared" si="3"/>
        <v>2025</v>
      </c>
      <c r="D114" s="55" t="s">
        <v>471</v>
      </c>
      <c r="E114" s="55" t="s">
        <v>513</v>
      </c>
      <c r="F114" s="55" t="s">
        <v>368</v>
      </c>
      <c r="G114" s="55">
        <v>23</v>
      </c>
      <c r="H114" s="55" t="s">
        <v>456</v>
      </c>
      <c r="I114" s="55" t="s">
        <v>539</v>
      </c>
      <c r="J114" s="55" t="s">
        <v>538</v>
      </c>
      <c r="K114" s="85">
        <f>ABS(Balance!C80)</f>
        <v>0</v>
      </c>
    </row>
    <row r="115" spans="1:11" x14ac:dyDescent="0.2">
      <c r="A115" s="55" t="str">
        <f>Forside!$B$3</f>
        <v>Udfyldes automatisk</v>
      </c>
      <c r="B115" s="84">
        <f>Forside!$B$4</f>
        <v>2025</v>
      </c>
      <c r="C115" s="55">
        <f t="shared" si="3"/>
        <v>2025</v>
      </c>
      <c r="D115" s="55" t="s">
        <v>471</v>
      </c>
      <c r="E115" s="55" t="s">
        <v>513</v>
      </c>
      <c r="F115" s="55"/>
      <c r="G115" s="55">
        <v>23</v>
      </c>
      <c r="H115" s="55" t="s">
        <v>456</v>
      </c>
      <c r="I115" s="55" t="s">
        <v>540</v>
      </c>
      <c r="J115" s="55" t="s">
        <v>219</v>
      </c>
      <c r="K115" s="85">
        <f>ABS(Balance!C81)</f>
        <v>0</v>
      </c>
    </row>
    <row r="116" spans="1:11" x14ac:dyDescent="0.2">
      <c r="A116" s="55" t="str">
        <f>Forside!$B$3</f>
        <v>Udfyldes automatisk</v>
      </c>
      <c r="B116" s="84">
        <f>Forside!$B$4</f>
        <v>2025</v>
      </c>
      <c r="C116" s="55">
        <f t="shared" si="3"/>
        <v>2025</v>
      </c>
      <c r="D116" s="55" t="s">
        <v>471</v>
      </c>
      <c r="E116" s="55" t="s">
        <v>513</v>
      </c>
      <c r="F116" s="55"/>
      <c r="G116" s="55">
        <v>23</v>
      </c>
      <c r="H116" s="55" t="s">
        <v>456</v>
      </c>
      <c r="I116" s="55" t="s">
        <v>541</v>
      </c>
      <c r="J116" s="55" t="s">
        <v>220</v>
      </c>
      <c r="K116" s="85">
        <f>ABS(Balance!C82)</f>
        <v>0</v>
      </c>
    </row>
    <row r="117" spans="1:11" x14ac:dyDescent="0.2">
      <c r="A117" s="55" t="str">
        <f>Forside!$B$3</f>
        <v>Udfyldes automatisk</v>
      </c>
      <c r="B117" s="84">
        <f>Forside!$B$4</f>
        <v>2025</v>
      </c>
      <c r="C117" s="55">
        <f t="shared" si="3"/>
        <v>2025</v>
      </c>
      <c r="D117" s="55" t="s">
        <v>471</v>
      </c>
      <c r="E117" s="55" t="s">
        <v>513</v>
      </c>
      <c r="F117" s="55"/>
      <c r="G117" s="55">
        <v>23</v>
      </c>
      <c r="H117" s="55" t="s">
        <v>456</v>
      </c>
      <c r="I117" s="55" t="s">
        <v>542</v>
      </c>
      <c r="J117" s="55" t="s">
        <v>218</v>
      </c>
      <c r="K117" s="85">
        <f>ABS(Balance!C83)</f>
        <v>0</v>
      </c>
    </row>
    <row r="118" spans="1:11" x14ac:dyDescent="0.2">
      <c r="A118" s="55" t="str">
        <f>Forside!$B$3</f>
        <v>Udfyldes automatisk</v>
      </c>
      <c r="B118" s="84">
        <f>Forside!$B$4</f>
        <v>2025</v>
      </c>
      <c r="C118" s="55">
        <f t="shared" si="3"/>
        <v>2025</v>
      </c>
      <c r="D118" s="55" t="s">
        <v>471</v>
      </c>
      <c r="E118" s="55" t="s">
        <v>513</v>
      </c>
      <c r="F118" s="55"/>
      <c r="G118" s="55">
        <v>23</v>
      </c>
      <c r="H118" s="55" t="s">
        <v>456</v>
      </c>
      <c r="I118" s="55" t="s">
        <v>543</v>
      </c>
      <c r="J118" s="55" t="s">
        <v>221</v>
      </c>
      <c r="K118" s="85">
        <f>ABS(Balance!C84)</f>
        <v>0</v>
      </c>
    </row>
    <row r="119" spans="1:11" x14ac:dyDescent="0.2">
      <c r="A119" s="55" t="str">
        <f>Forside!$B$3</f>
        <v>Udfyldes automatisk</v>
      </c>
      <c r="B119" s="84">
        <f>Forside!$B$4</f>
        <v>2025</v>
      </c>
      <c r="C119" s="55">
        <f t="shared" si="3"/>
        <v>2025</v>
      </c>
      <c r="D119" s="55" t="s">
        <v>471</v>
      </c>
      <c r="E119" s="55" t="s">
        <v>513</v>
      </c>
      <c r="F119" s="55"/>
      <c r="G119" s="55">
        <v>23</v>
      </c>
      <c r="H119" s="55" t="s">
        <v>456</v>
      </c>
      <c r="I119" s="55" t="s">
        <v>544</v>
      </c>
      <c r="J119" s="55" t="s">
        <v>64</v>
      </c>
      <c r="K119" s="85">
        <f>ABS(Balance!C85)</f>
        <v>0</v>
      </c>
    </row>
    <row r="120" spans="1:11" x14ac:dyDescent="0.2">
      <c r="A120" s="55" t="str">
        <f>Forside!$B$3</f>
        <v>Udfyldes automatisk</v>
      </c>
      <c r="B120" s="84">
        <f>Forside!$B$4</f>
        <v>2025</v>
      </c>
      <c r="C120" s="55">
        <f t="shared" ref="C120:C128" si="4">B120</f>
        <v>2025</v>
      </c>
      <c r="D120" s="55" t="s">
        <v>471</v>
      </c>
      <c r="E120" s="55" t="s">
        <v>513</v>
      </c>
      <c r="F120" s="55"/>
      <c r="G120" s="55">
        <v>23</v>
      </c>
      <c r="H120" s="55" t="s">
        <v>456</v>
      </c>
      <c r="I120" s="55" t="s">
        <v>545</v>
      </c>
      <c r="J120" s="55" t="s">
        <v>65</v>
      </c>
      <c r="K120" s="85">
        <f>ABS(Balance!C86)</f>
        <v>0</v>
      </c>
    </row>
    <row r="121" spans="1:11" x14ac:dyDescent="0.2">
      <c r="A121" s="55" t="str">
        <f>Forside!$B$3</f>
        <v>Udfyldes automatisk</v>
      </c>
      <c r="B121" s="84">
        <f>Forside!$B$4</f>
        <v>2025</v>
      </c>
      <c r="C121" s="55">
        <f t="shared" si="4"/>
        <v>2025</v>
      </c>
      <c r="D121" s="55" t="s">
        <v>471</v>
      </c>
      <c r="E121" s="55" t="s">
        <v>513</v>
      </c>
      <c r="F121" s="55"/>
      <c r="G121" s="55">
        <v>23</v>
      </c>
      <c r="H121" s="55" t="s">
        <v>456</v>
      </c>
      <c r="I121" s="55" t="s">
        <v>546</v>
      </c>
      <c r="J121" s="55" t="s">
        <v>222</v>
      </c>
      <c r="K121" s="85">
        <f>ABS(Balance!C87)</f>
        <v>0</v>
      </c>
    </row>
    <row r="122" spans="1:11" x14ac:dyDescent="0.2">
      <c r="A122" s="55" t="str">
        <f>Forside!$B$3</f>
        <v>Udfyldes automatisk</v>
      </c>
      <c r="B122" s="84">
        <f>Forside!$B$4</f>
        <v>2025</v>
      </c>
      <c r="C122" s="55">
        <f t="shared" si="4"/>
        <v>2025</v>
      </c>
      <c r="D122" s="55" t="s">
        <v>471</v>
      </c>
      <c r="E122" s="55" t="s">
        <v>513</v>
      </c>
      <c r="F122" s="55">
        <v>36</v>
      </c>
      <c r="G122" s="55">
        <v>23</v>
      </c>
      <c r="H122" s="55" t="s">
        <v>456</v>
      </c>
      <c r="I122" s="55" t="s">
        <v>547</v>
      </c>
      <c r="J122" s="55" t="s">
        <v>569</v>
      </c>
      <c r="K122" s="85">
        <f>ABS(Balance!C88)</f>
        <v>0</v>
      </c>
    </row>
    <row r="123" spans="1:11" x14ac:dyDescent="0.2">
      <c r="A123" s="55" t="str">
        <f>Forside!$B$3</f>
        <v>Udfyldes automatisk</v>
      </c>
      <c r="B123" s="84">
        <f>Forside!$B$4</f>
        <v>2025</v>
      </c>
      <c r="C123" s="55">
        <f t="shared" si="4"/>
        <v>2025</v>
      </c>
      <c r="D123" s="55" t="s">
        <v>471</v>
      </c>
      <c r="E123" s="55" t="s">
        <v>513</v>
      </c>
      <c r="F123" s="55">
        <v>36</v>
      </c>
      <c r="G123" s="55">
        <v>23</v>
      </c>
      <c r="H123" s="55" t="s">
        <v>456</v>
      </c>
      <c r="I123" s="55" t="s">
        <v>548</v>
      </c>
      <c r="J123" s="55" t="s">
        <v>570</v>
      </c>
      <c r="K123" s="85">
        <f>ABS(Balance!C89)</f>
        <v>0</v>
      </c>
    </row>
    <row r="124" spans="1:11" x14ac:dyDescent="0.2">
      <c r="A124" s="55" t="str">
        <f>Forside!$B$3</f>
        <v>Udfyldes automatisk</v>
      </c>
      <c r="B124" s="84">
        <f>Forside!$B$4</f>
        <v>2025</v>
      </c>
      <c r="C124" s="55">
        <f t="shared" si="4"/>
        <v>2025</v>
      </c>
      <c r="D124" s="55" t="s">
        <v>471</v>
      </c>
      <c r="E124" s="55" t="s">
        <v>513</v>
      </c>
      <c r="F124" s="55">
        <v>36</v>
      </c>
      <c r="G124" s="55">
        <v>23</v>
      </c>
      <c r="H124" s="55" t="s">
        <v>456</v>
      </c>
      <c r="I124" s="55" t="s">
        <v>571</v>
      </c>
      <c r="J124" s="55" t="s">
        <v>572</v>
      </c>
      <c r="K124" s="85">
        <f>ABS(Balance!C90)</f>
        <v>0</v>
      </c>
    </row>
    <row r="125" spans="1:11" x14ac:dyDescent="0.2">
      <c r="A125" s="55" t="str">
        <f>Forside!$B$3</f>
        <v>Udfyldes automatisk</v>
      </c>
      <c r="B125" s="84">
        <f>Forside!$B$4</f>
        <v>2025</v>
      </c>
      <c r="C125" s="55">
        <f t="shared" si="4"/>
        <v>2025</v>
      </c>
      <c r="D125" s="55" t="s">
        <v>471</v>
      </c>
      <c r="E125" s="55" t="s">
        <v>513</v>
      </c>
      <c r="F125" s="55">
        <v>36</v>
      </c>
      <c r="G125" s="55">
        <v>23</v>
      </c>
      <c r="H125" s="55" t="s">
        <v>456</v>
      </c>
      <c r="I125" s="55" t="s">
        <v>573</v>
      </c>
      <c r="J125" s="55" t="s">
        <v>601</v>
      </c>
      <c r="K125" s="85">
        <f>ABS(Balance!C91)</f>
        <v>0</v>
      </c>
    </row>
    <row r="126" spans="1:11" x14ac:dyDescent="0.2">
      <c r="A126" s="55" t="str">
        <f>Forside!$B$3</f>
        <v>Udfyldes automatisk</v>
      </c>
      <c r="B126" s="84">
        <f>Forside!$B$4</f>
        <v>2025</v>
      </c>
      <c r="C126" s="55">
        <f t="shared" si="4"/>
        <v>2025</v>
      </c>
      <c r="D126" s="55" t="s">
        <v>471</v>
      </c>
      <c r="E126" s="55" t="s">
        <v>513</v>
      </c>
      <c r="F126" s="55">
        <v>37</v>
      </c>
      <c r="G126" s="55">
        <v>23</v>
      </c>
      <c r="H126" s="55" t="s">
        <v>456</v>
      </c>
      <c r="I126" s="55" t="s">
        <v>575</v>
      </c>
      <c r="J126" s="55" t="s">
        <v>574</v>
      </c>
      <c r="K126" s="85">
        <f>ABS(Balance!C92)</f>
        <v>0</v>
      </c>
    </row>
    <row r="127" spans="1:11" x14ac:dyDescent="0.2">
      <c r="A127" s="55" t="str">
        <f>Forside!$B$3</f>
        <v>Udfyldes automatisk</v>
      </c>
      <c r="B127" s="84">
        <f>Forside!$B$4</f>
        <v>2025</v>
      </c>
      <c r="C127" s="55">
        <f t="shared" si="4"/>
        <v>2025</v>
      </c>
      <c r="D127" s="55" t="s">
        <v>471</v>
      </c>
      <c r="E127" s="55" t="s">
        <v>513</v>
      </c>
      <c r="F127" s="55">
        <v>37</v>
      </c>
      <c r="G127" s="55">
        <v>23</v>
      </c>
      <c r="H127" s="55" t="s">
        <v>456</v>
      </c>
      <c r="I127" s="55" t="s">
        <v>576</v>
      </c>
      <c r="J127" s="55" t="s">
        <v>535</v>
      </c>
      <c r="K127" s="85">
        <f>ABS(Balance!C93)</f>
        <v>0</v>
      </c>
    </row>
    <row r="128" spans="1:11" x14ac:dyDescent="0.2">
      <c r="A128" s="55" t="str">
        <f>Forside!$B$3</f>
        <v>Udfyldes automatisk</v>
      </c>
      <c r="B128" s="84">
        <f>Forside!$B$4</f>
        <v>2025</v>
      </c>
      <c r="C128" s="55">
        <f t="shared" si="4"/>
        <v>2025</v>
      </c>
      <c r="D128" s="55" t="s">
        <v>471</v>
      </c>
      <c r="E128" s="55" t="s">
        <v>513</v>
      </c>
      <c r="F128" s="55">
        <v>38</v>
      </c>
      <c r="G128" s="55">
        <v>23</v>
      </c>
      <c r="H128" s="55" t="s">
        <v>456</v>
      </c>
      <c r="I128" s="55" t="s">
        <v>600</v>
      </c>
      <c r="J128" s="55" t="s">
        <v>223</v>
      </c>
      <c r="K128" s="85">
        <f>ABS(Balance!C94)</f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13">
    <tabColor theme="0" tint="-0.34998626667073579"/>
  </sheetPr>
  <dimension ref="A1:K42"/>
  <sheetViews>
    <sheetView showGridLines="0" workbookViewId="0">
      <selection activeCell="E26" sqref="E26"/>
    </sheetView>
  </sheetViews>
  <sheetFormatPr defaultRowHeight="12.75" x14ac:dyDescent="0.2"/>
  <cols>
    <col min="1" max="1" width="10.5703125" customWidth="1"/>
    <col min="3" max="3" width="56.42578125" customWidth="1"/>
    <col min="4" max="4" width="49" customWidth="1"/>
    <col min="6" max="6" width="12.140625" bestFit="1" customWidth="1"/>
    <col min="8" max="8" width="17.85546875" customWidth="1"/>
    <col min="9" max="9" width="16.85546875" bestFit="1" customWidth="1"/>
  </cols>
  <sheetData>
    <row r="1" spans="1:11" x14ac:dyDescent="0.2">
      <c r="A1" t="s">
        <v>382</v>
      </c>
      <c r="C1" t="s">
        <v>383</v>
      </c>
      <c r="D1" t="s">
        <v>199</v>
      </c>
      <c r="F1" s="66" t="s">
        <v>426</v>
      </c>
      <c r="G1" s="66" t="s">
        <v>80</v>
      </c>
      <c r="H1" s="69" t="s">
        <v>412</v>
      </c>
      <c r="I1" s="70" t="s">
        <v>434</v>
      </c>
      <c r="J1" s="71" t="s">
        <v>417</v>
      </c>
      <c r="K1" s="72" t="s">
        <v>418</v>
      </c>
    </row>
    <row r="2" spans="1:11" x14ac:dyDescent="0.2">
      <c r="A2" t="s">
        <v>384</v>
      </c>
      <c r="C2" t="s">
        <v>611</v>
      </c>
      <c r="D2" t="s">
        <v>615</v>
      </c>
      <c r="F2" s="67" t="s">
        <v>427</v>
      </c>
      <c r="G2" s="67" t="s">
        <v>431</v>
      </c>
      <c r="H2" s="67" t="s">
        <v>435</v>
      </c>
      <c r="I2" t="s">
        <v>436</v>
      </c>
      <c r="J2" t="s">
        <v>437</v>
      </c>
      <c r="K2">
        <v>2021</v>
      </c>
    </row>
    <row r="3" spans="1:11" x14ac:dyDescent="0.2">
      <c r="A3" t="s">
        <v>385</v>
      </c>
      <c r="C3" t="s">
        <v>389</v>
      </c>
      <c r="D3" t="s">
        <v>388</v>
      </c>
      <c r="F3" s="68" t="s">
        <v>428</v>
      </c>
      <c r="G3" s="68" t="s">
        <v>432</v>
      </c>
      <c r="H3" t="s">
        <v>634</v>
      </c>
      <c r="I3" t="s">
        <v>438</v>
      </c>
      <c r="J3" t="s">
        <v>439</v>
      </c>
      <c r="K3">
        <v>2022</v>
      </c>
    </row>
    <row r="4" spans="1:11" x14ac:dyDescent="0.2">
      <c r="A4" t="s">
        <v>386</v>
      </c>
      <c r="C4" t="s">
        <v>391</v>
      </c>
      <c r="D4" t="s">
        <v>390</v>
      </c>
      <c r="F4" s="67" t="s">
        <v>429</v>
      </c>
      <c r="H4" s="68" t="s">
        <v>635</v>
      </c>
      <c r="I4" t="s">
        <v>440</v>
      </c>
      <c r="K4">
        <v>2023</v>
      </c>
    </row>
    <row r="5" spans="1:11" x14ac:dyDescent="0.2">
      <c r="A5" t="s">
        <v>387</v>
      </c>
      <c r="C5" t="s">
        <v>393</v>
      </c>
      <c r="D5" t="s">
        <v>392</v>
      </c>
      <c r="H5" t="s">
        <v>216</v>
      </c>
      <c r="I5" t="s">
        <v>441</v>
      </c>
      <c r="K5">
        <v>2024</v>
      </c>
    </row>
    <row r="6" spans="1:11" x14ac:dyDescent="0.2">
      <c r="C6" t="s">
        <v>395</v>
      </c>
      <c r="D6" t="s">
        <v>394</v>
      </c>
      <c r="H6" t="s">
        <v>676</v>
      </c>
      <c r="I6" t="s">
        <v>442</v>
      </c>
      <c r="K6">
        <v>2025</v>
      </c>
    </row>
    <row r="7" spans="1:11" x14ac:dyDescent="0.2">
      <c r="C7" t="s">
        <v>397</v>
      </c>
      <c r="D7" t="s">
        <v>396</v>
      </c>
      <c r="I7" s="73" t="s">
        <v>443</v>
      </c>
      <c r="K7">
        <v>2026</v>
      </c>
    </row>
    <row r="8" spans="1:11" x14ac:dyDescent="0.2">
      <c r="C8" t="s">
        <v>399</v>
      </c>
      <c r="D8" t="s">
        <v>398</v>
      </c>
      <c r="I8" s="74" t="s">
        <v>444</v>
      </c>
      <c r="K8">
        <v>2027</v>
      </c>
    </row>
    <row r="9" spans="1:11" x14ac:dyDescent="0.2">
      <c r="C9" t="s">
        <v>401</v>
      </c>
      <c r="D9" t="s">
        <v>400</v>
      </c>
      <c r="I9" s="73" t="s">
        <v>445</v>
      </c>
      <c r="K9">
        <v>2028</v>
      </c>
    </row>
    <row r="10" spans="1:11" x14ac:dyDescent="0.2">
      <c r="C10" t="s">
        <v>403</v>
      </c>
      <c r="D10" t="s">
        <v>402</v>
      </c>
      <c r="I10" t="s">
        <v>446</v>
      </c>
      <c r="K10">
        <v>2029</v>
      </c>
    </row>
    <row r="11" spans="1:11" x14ac:dyDescent="0.2">
      <c r="I11" t="s">
        <v>447</v>
      </c>
      <c r="K11">
        <v>2030</v>
      </c>
    </row>
    <row r="12" spans="1:11" x14ac:dyDescent="0.2">
      <c r="I12" t="s">
        <v>445</v>
      </c>
      <c r="K12">
        <v>2031</v>
      </c>
    </row>
    <row r="13" spans="1:11" x14ac:dyDescent="0.2">
      <c r="K13">
        <v>2032</v>
      </c>
    </row>
    <row r="14" spans="1:11" x14ac:dyDescent="0.2">
      <c r="K14">
        <v>2033</v>
      </c>
    </row>
    <row r="15" spans="1:11" x14ac:dyDescent="0.2">
      <c r="K15">
        <v>2034</v>
      </c>
    </row>
    <row r="16" spans="1:11" x14ac:dyDescent="0.2">
      <c r="K16">
        <v>2035</v>
      </c>
    </row>
    <row r="17" spans="11:11" x14ac:dyDescent="0.2">
      <c r="K17">
        <v>2036</v>
      </c>
    </row>
    <row r="18" spans="11:11" x14ac:dyDescent="0.2">
      <c r="K18">
        <v>2037</v>
      </c>
    </row>
    <row r="19" spans="11:11" x14ac:dyDescent="0.2">
      <c r="K19">
        <v>2038</v>
      </c>
    </row>
    <row r="20" spans="11:11" x14ac:dyDescent="0.2">
      <c r="K20">
        <v>2039</v>
      </c>
    </row>
    <row r="21" spans="11:11" x14ac:dyDescent="0.2">
      <c r="K21">
        <v>2040</v>
      </c>
    </row>
    <row r="22" spans="11:11" x14ac:dyDescent="0.2">
      <c r="K22">
        <v>2041</v>
      </c>
    </row>
    <row r="23" spans="11:11" x14ac:dyDescent="0.2">
      <c r="K23">
        <v>2042</v>
      </c>
    </row>
    <row r="24" spans="11:11" x14ac:dyDescent="0.2">
      <c r="K24">
        <v>2043</v>
      </c>
    </row>
    <row r="25" spans="11:11" x14ac:dyDescent="0.2">
      <c r="K25">
        <v>2044</v>
      </c>
    </row>
    <row r="26" spans="11:11" x14ac:dyDescent="0.2">
      <c r="K26">
        <v>2045</v>
      </c>
    </row>
    <row r="27" spans="11:11" x14ac:dyDescent="0.2">
      <c r="K27">
        <v>2046</v>
      </c>
    </row>
    <row r="28" spans="11:11" x14ac:dyDescent="0.2">
      <c r="K28">
        <v>2047</v>
      </c>
    </row>
    <row r="29" spans="11:11" x14ac:dyDescent="0.2">
      <c r="K29">
        <v>2048</v>
      </c>
    </row>
    <row r="30" spans="11:11" x14ac:dyDescent="0.2">
      <c r="K30">
        <v>2049</v>
      </c>
    </row>
    <row r="31" spans="11:11" x14ac:dyDescent="0.2">
      <c r="K31">
        <v>2050</v>
      </c>
    </row>
    <row r="32" spans="11:11" x14ac:dyDescent="0.2">
      <c r="K32">
        <v>2051</v>
      </c>
    </row>
    <row r="33" spans="11:11" x14ac:dyDescent="0.2">
      <c r="K33">
        <v>2052</v>
      </c>
    </row>
    <row r="34" spans="11:11" x14ac:dyDescent="0.2">
      <c r="K34">
        <v>2053</v>
      </c>
    </row>
    <row r="35" spans="11:11" x14ac:dyDescent="0.2">
      <c r="K35">
        <v>2054</v>
      </c>
    </row>
    <row r="36" spans="11:11" x14ac:dyDescent="0.2">
      <c r="K36">
        <v>2055</v>
      </c>
    </row>
    <row r="37" spans="11:11" x14ac:dyDescent="0.2">
      <c r="K37">
        <v>2056</v>
      </c>
    </row>
    <row r="38" spans="11:11" x14ac:dyDescent="0.2">
      <c r="K38">
        <v>2057</v>
      </c>
    </row>
    <row r="39" spans="11:11" x14ac:dyDescent="0.2">
      <c r="K39">
        <v>2058</v>
      </c>
    </row>
    <row r="40" spans="11:11" x14ac:dyDescent="0.2">
      <c r="K40">
        <v>2059</v>
      </c>
    </row>
    <row r="41" spans="11:11" x14ac:dyDescent="0.2">
      <c r="K41">
        <v>2060</v>
      </c>
    </row>
    <row r="42" spans="11:11" x14ac:dyDescent="0.2">
      <c r="K42">
        <v>2999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3">
    <tabColor rgb="FF0070C0"/>
  </sheetPr>
  <dimension ref="A1:D58"/>
  <sheetViews>
    <sheetView showGridLines="0" topLeftCell="B1" workbookViewId="0">
      <pane ySplit="4" topLeftCell="A5" activePane="bottomLeft" state="frozen"/>
      <selection activeCell="B1" sqref="B1"/>
      <selection pane="bottomLeft" activeCell="C6" sqref="C6"/>
    </sheetView>
  </sheetViews>
  <sheetFormatPr defaultRowHeight="12.75" x14ac:dyDescent="0.2"/>
  <cols>
    <col min="1" max="1" width="9.5703125" hidden="1" customWidth="1"/>
    <col min="2" max="2" width="75" bestFit="1" customWidth="1"/>
    <col min="3" max="3" width="17.140625" customWidth="1"/>
  </cols>
  <sheetData>
    <row r="1" spans="1:3" ht="15" x14ac:dyDescent="0.25">
      <c r="A1" s="99"/>
      <c r="B1" s="100" t="str">
        <f>IF(Forside!B2="Vælg institutionsnavn","OBS! Institutionsnavn er ikke udfyldt på forsiden","")</f>
        <v>OBS! Institutionsnavn er ikke udfyldt på forsiden</v>
      </c>
      <c r="C1" s="86"/>
    </row>
    <row r="2" spans="1:3" ht="15" x14ac:dyDescent="0.25">
      <c r="A2" s="53"/>
      <c r="B2" s="101"/>
      <c r="C2" s="52"/>
    </row>
    <row r="3" spans="1:3" ht="15" x14ac:dyDescent="0.25">
      <c r="A3" s="52"/>
      <c r="B3" s="102" t="s">
        <v>616</v>
      </c>
      <c r="C3" s="52"/>
    </row>
    <row r="4" spans="1:3" x14ac:dyDescent="0.2">
      <c r="A4" s="103"/>
      <c r="B4" s="103"/>
      <c r="C4" s="104" t="s">
        <v>605</v>
      </c>
    </row>
    <row r="5" spans="1:3" ht="13.5" thickBot="1" x14ac:dyDescent="0.25">
      <c r="A5" s="105" t="s">
        <v>81</v>
      </c>
      <c r="B5" s="105" t="s">
        <v>7</v>
      </c>
      <c r="C5" s="106"/>
    </row>
    <row r="6" spans="1:3" ht="13.5" thickTop="1" x14ac:dyDescent="0.2">
      <c r="A6" s="107" t="s">
        <v>83</v>
      </c>
      <c r="B6" s="107" t="s">
        <v>82</v>
      </c>
      <c r="C6" s="140"/>
    </row>
    <row r="7" spans="1:3" x14ac:dyDescent="0.2">
      <c r="A7" s="107" t="s">
        <v>85</v>
      </c>
      <c r="B7" s="107" t="s">
        <v>632</v>
      </c>
      <c r="C7" s="140"/>
    </row>
    <row r="8" spans="1:3" x14ac:dyDescent="0.2">
      <c r="A8" s="107" t="s">
        <v>87</v>
      </c>
      <c r="B8" s="107" t="s">
        <v>86</v>
      </c>
      <c r="C8" s="140"/>
    </row>
    <row r="9" spans="1:3" x14ac:dyDescent="0.2">
      <c r="A9" s="107" t="s">
        <v>89</v>
      </c>
      <c r="B9" s="107" t="s">
        <v>88</v>
      </c>
      <c r="C9" s="140"/>
    </row>
    <row r="10" spans="1:3" x14ac:dyDescent="0.2">
      <c r="A10" s="107" t="s">
        <v>91</v>
      </c>
      <c r="B10" s="107" t="s">
        <v>378</v>
      </c>
      <c r="C10" s="140"/>
    </row>
    <row r="11" spans="1:3" x14ac:dyDescent="0.2">
      <c r="A11" s="107" t="s">
        <v>93</v>
      </c>
      <c r="B11" s="107" t="s">
        <v>631</v>
      </c>
      <c r="C11" s="140"/>
    </row>
    <row r="12" spans="1:3" x14ac:dyDescent="0.2">
      <c r="A12" s="107" t="s">
        <v>95</v>
      </c>
      <c r="B12" s="107" t="s">
        <v>94</v>
      </c>
      <c r="C12" s="140"/>
    </row>
    <row r="13" spans="1:3" x14ac:dyDescent="0.2">
      <c r="A13" s="107" t="s">
        <v>97</v>
      </c>
      <c r="B13" s="107" t="s">
        <v>96</v>
      </c>
      <c r="C13" s="140"/>
    </row>
    <row r="14" spans="1:3" ht="13.5" thickBot="1" x14ac:dyDescent="0.25">
      <c r="A14" s="105" t="s">
        <v>99</v>
      </c>
      <c r="B14" s="105" t="s">
        <v>98</v>
      </c>
      <c r="C14" s="108">
        <f>SUM(C6:C13)</f>
        <v>0</v>
      </c>
    </row>
    <row r="15" spans="1:3" ht="13.5" thickTop="1" x14ac:dyDescent="0.2">
      <c r="A15" s="109" t="s">
        <v>110</v>
      </c>
      <c r="B15" s="109" t="s">
        <v>8</v>
      </c>
      <c r="C15" s="110"/>
    </row>
    <row r="16" spans="1:3" x14ac:dyDescent="0.2">
      <c r="A16" s="107" t="s">
        <v>125</v>
      </c>
      <c r="B16" s="107" t="s">
        <v>100</v>
      </c>
      <c r="C16" s="140"/>
    </row>
    <row r="17" spans="1:3" x14ac:dyDescent="0.2">
      <c r="A17" s="107" t="s">
        <v>126</v>
      </c>
      <c r="B17" s="107" t="s">
        <v>101</v>
      </c>
      <c r="C17" s="140"/>
    </row>
    <row r="18" spans="1:3" x14ac:dyDescent="0.2">
      <c r="A18" s="107" t="s">
        <v>136</v>
      </c>
      <c r="B18" s="107" t="s">
        <v>102</v>
      </c>
      <c r="C18" s="140"/>
    </row>
    <row r="19" spans="1:3" x14ac:dyDescent="0.2">
      <c r="A19" s="107" t="s">
        <v>137</v>
      </c>
      <c r="B19" s="107" t="s">
        <v>103</v>
      </c>
      <c r="C19" s="140"/>
    </row>
    <row r="20" spans="1:3" x14ac:dyDescent="0.2">
      <c r="A20" s="107" t="s">
        <v>138</v>
      </c>
      <c r="B20" s="107" t="s">
        <v>104</v>
      </c>
      <c r="C20" s="140"/>
    </row>
    <row r="21" spans="1:3" x14ac:dyDescent="0.2">
      <c r="A21" s="107" t="s">
        <v>373</v>
      </c>
      <c r="B21" s="107" t="s">
        <v>215</v>
      </c>
      <c r="C21" s="140"/>
    </row>
    <row r="22" spans="1:3" x14ac:dyDescent="0.2">
      <c r="A22" s="107" t="s">
        <v>139</v>
      </c>
      <c r="B22" s="107" t="s">
        <v>187</v>
      </c>
      <c r="C22" s="140"/>
    </row>
    <row r="23" spans="1:3" ht="13.5" thickBot="1" x14ac:dyDescent="0.25">
      <c r="A23" s="105" t="s">
        <v>140</v>
      </c>
      <c r="B23" s="105" t="s">
        <v>98</v>
      </c>
      <c r="C23" s="108">
        <f>SUM(C16:C22)</f>
        <v>0</v>
      </c>
    </row>
    <row r="24" spans="1:3" ht="14.25" thickTop="1" thickBot="1" x14ac:dyDescent="0.25">
      <c r="A24" s="105" t="s">
        <v>141</v>
      </c>
      <c r="B24" s="105" t="s">
        <v>9</v>
      </c>
      <c r="C24" s="106"/>
    </row>
    <row r="25" spans="1:3" ht="13.5" thickTop="1" x14ac:dyDescent="0.2">
      <c r="A25" s="107" t="s">
        <v>142</v>
      </c>
      <c r="B25" s="107" t="s">
        <v>107</v>
      </c>
      <c r="C25" s="140"/>
    </row>
    <row r="26" spans="1:3" x14ac:dyDescent="0.2">
      <c r="A26" s="107" t="s">
        <v>177</v>
      </c>
      <c r="B26" s="107" t="s">
        <v>108</v>
      </c>
      <c r="C26" s="140"/>
    </row>
    <row r="27" spans="1:3" x14ac:dyDescent="0.2">
      <c r="A27" s="107" t="s">
        <v>143</v>
      </c>
      <c r="B27" s="107" t="s">
        <v>12</v>
      </c>
      <c r="C27" s="140"/>
    </row>
    <row r="28" spans="1:3" x14ac:dyDescent="0.2">
      <c r="A28" s="107" t="s">
        <v>144</v>
      </c>
      <c r="B28" s="107" t="s">
        <v>109</v>
      </c>
      <c r="C28" s="140"/>
    </row>
    <row r="29" spans="1:3" ht="13.5" thickBot="1" x14ac:dyDescent="0.25">
      <c r="A29" s="105" t="s">
        <v>145</v>
      </c>
      <c r="B29" s="105" t="s">
        <v>98</v>
      </c>
      <c r="C29" s="108">
        <f>SUM(C25:C28)</f>
        <v>0</v>
      </c>
    </row>
    <row r="30" spans="1:3" ht="14.25" thickTop="1" thickBot="1" x14ac:dyDescent="0.25">
      <c r="A30" s="105" t="s">
        <v>146</v>
      </c>
      <c r="B30" s="105" t="s">
        <v>10</v>
      </c>
      <c r="C30" s="106"/>
    </row>
    <row r="31" spans="1:3" ht="13.5" thickTop="1" x14ac:dyDescent="0.2">
      <c r="A31" s="107" t="s">
        <v>147</v>
      </c>
      <c r="B31" s="107" t="s">
        <v>105</v>
      </c>
      <c r="C31" s="140"/>
    </row>
    <row r="32" spans="1:3" x14ac:dyDescent="0.2">
      <c r="A32" s="107" t="s">
        <v>148</v>
      </c>
      <c r="B32" s="107" t="s">
        <v>106</v>
      </c>
      <c r="C32" s="140"/>
    </row>
    <row r="33" spans="1:3" x14ac:dyDescent="0.2">
      <c r="A33" s="107" t="s">
        <v>149</v>
      </c>
      <c r="B33" s="107" t="s">
        <v>111</v>
      </c>
      <c r="C33" s="140"/>
    </row>
    <row r="34" spans="1:3" x14ac:dyDescent="0.2">
      <c r="A34" s="107" t="s">
        <v>150</v>
      </c>
      <c r="B34" s="107" t="s">
        <v>151</v>
      </c>
      <c r="C34" s="140"/>
    </row>
    <row r="35" spans="1:3" x14ac:dyDescent="0.2">
      <c r="A35" s="107" t="s">
        <v>152</v>
      </c>
      <c r="B35" s="107" t="s">
        <v>154</v>
      </c>
      <c r="C35" s="140"/>
    </row>
    <row r="36" spans="1:3" x14ac:dyDescent="0.2">
      <c r="A36" s="107" t="s">
        <v>153</v>
      </c>
      <c r="B36" s="107" t="s">
        <v>112</v>
      </c>
      <c r="C36" s="140"/>
    </row>
    <row r="37" spans="1:3" ht="13.5" thickBot="1" x14ac:dyDescent="0.25">
      <c r="A37" s="105" t="s">
        <v>155</v>
      </c>
      <c r="B37" s="105" t="s">
        <v>98</v>
      </c>
      <c r="C37" s="108">
        <f>SUM(C31:C36)</f>
        <v>0</v>
      </c>
    </row>
    <row r="38" spans="1:3" ht="14.25" thickTop="1" thickBot="1" x14ac:dyDescent="0.25">
      <c r="A38" s="105" t="s">
        <v>156</v>
      </c>
      <c r="B38" s="105" t="s">
        <v>201</v>
      </c>
      <c r="C38" s="106"/>
    </row>
    <row r="39" spans="1:3" ht="13.5" thickTop="1" x14ac:dyDescent="0.2">
      <c r="A39" s="107" t="s">
        <v>157</v>
      </c>
      <c r="B39" s="107" t="s">
        <v>113</v>
      </c>
      <c r="C39" s="140"/>
    </row>
    <row r="40" spans="1:3" x14ac:dyDescent="0.2">
      <c r="A40" s="107" t="s">
        <v>158</v>
      </c>
      <c r="B40" s="107" t="s">
        <v>116</v>
      </c>
      <c r="C40" s="140"/>
    </row>
    <row r="41" spans="1:3" x14ac:dyDescent="0.2">
      <c r="A41" s="107" t="s">
        <v>159</v>
      </c>
      <c r="B41" s="107" t="s">
        <v>114</v>
      </c>
      <c r="C41" s="140"/>
    </row>
    <row r="42" spans="1:3" x14ac:dyDescent="0.2">
      <c r="A42" s="107" t="s">
        <v>160</v>
      </c>
      <c r="B42" s="107" t="s">
        <v>374</v>
      </c>
      <c r="C42" s="140"/>
    </row>
    <row r="43" spans="1:3" x14ac:dyDescent="0.2">
      <c r="A43" s="107" t="s">
        <v>161</v>
      </c>
      <c r="B43" s="107" t="s">
        <v>115</v>
      </c>
      <c r="C43" s="140"/>
    </row>
    <row r="44" spans="1:3" ht="13.5" thickBot="1" x14ac:dyDescent="0.25">
      <c r="A44" s="105" t="s">
        <v>162</v>
      </c>
      <c r="B44" s="105" t="s">
        <v>98</v>
      </c>
      <c r="C44" s="108">
        <f>SUM(C39:C43)</f>
        <v>0</v>
      </c>
    </row>
    <row r="45" spans="1:3" ht="14.25" thickTop="1" thickBot="1" x14ac:dyDescent="0.25">
      <c r="A45" s="105" t="s">
        <v>163</v>
      </c>
      <c r="B45" s="105" t="s">
        <v>17</v>
      </c>
      <c r="C45" s="106"/>
    </row>
    <row r="46" spans="1:3" ht="13.5" thickTop="1" x14ac:dyDescent="0.2">
      <c r="A46" s="107" t="s">
        <v>164</v>
      </c>
      <c r="B46" s="107" t="s">
        <v>118</v>
      </c>
      <c r="C46" s="140"/>
    </row>
    <row r="47" spans="1:3" x14ac:dyDescent="0.2">
      <c r="A47" s="107" t="s">
        <v>165</v>
      </c>
      <c r="B47" s="107" t="s">
        <v>119</v>
      </c>
      <c r="C47" s="140"/>
    </row>
    <row r="48" spans="1:3" x14ac:dyDescent="0.2">
      <c r="A48" s="109" t="s">
        <v>166</v>
      </c>
      <c r="B48" s="109" t="s">
        <v>120</v>
      </c>
      <c r="C48" s="111">
        <f>SUM(C46:C47)</f>
        <v>0</v>
      </c>
    </row>
    <row r="49" spans="1:4" x14ac:dyDescent="0.2">
      <c r="A49" s="107" t="s">
        <v>167</v>
      </c>
      <c r="B49" s="109" t="s">
        <v>18</v>
      </c>
      <c r="C49" s="140"/>
    </row>
    <row r="50" spans="1:4" x14ac:dyDescent="0.2">
      <c r="A50" s="107" t="s">
        <v>168</v>
      </c>
      <c r="B50" s="107" t="s">
        <v>121</v>
      </c>
      <c r="C50" s="140"/>
    </row>
    <row r="51" spans="1:4" x14ac:dyDescent="0.2">
      <c r="A51" s="107" t="s">
        <v>169</v>
      </c>
      <c r="B51" s="107" t="s">
        <v>122</v>
      </c>
      <c r="C51" s="140"/>
    </row>
    <row r="52" spans="1:4" x14ac:dyDescent="0.2">
      <c r="A52" s="109" t="s">
        <v>170</v>
      </c>
      <c r="B52" s="109" t="s">
        <v>123</v>
      </c>
      <c r="C52" s="111">
        <f>SUM(C49:C51)</f>
        <v>0</v>
      </c>
    </row>
    <row r="53" spans="1:4" ht="13.5" thickBot="1" x14ac:dyDescent="0.25">
      <c r="A53" s="105" t="s">
        <v>171</v>
      </c>
      <c r="B53" s="105" t="s">
        <v>124</v>
      </c>
      <c r="C53" s="108">
        <f>ABS(C48)-ABS(C52)</f>
        <v>0</v>
      </c>
      <c r="D53" t="s">
        <v>636</v>
      </c>
    </row>
    <row r="54" spans="1:4" ht="14.25" thickTop="1" thickBot="1" x14ac:dyDescent="0.25">
      <c r="A54" s="105" t="s">
        <v>172</v>
      </c>
      <c r="B54" s="105" t="s">
        <v>1</v>
      </c>
      <c r="C54" s="106"/>
    </row>
    <row r="55" spans="1:4" ht="13.5" thickTop="1" x14ac:dyDescent="0.2">
      <c r="A55" s="107" t="s">
        <v>173</v>
      </c>
      <c r="B55" s="107" t="s">
        <v>127</v>
      </c>
      <c r="C55" s="140"/>
    </row>
    <row r="56" spans="1:4" x14ac:dyDescent="0.2">
      <c r="A56" s="107" t="s">
        <v>174</v>
      </c>
      <c r="B56" s="107" t="s">
        <v>128</v>
      </c>
      <c r="C56" s="140"/>
    </row>
    <row r="57" spans="1:4" ht="13.5" thickBot="1" x14ac:dyDescent="0.25">
      <c r="A57" s="105" t="s">
        <v>175</v>
      </c>
      <c r="B57" s="105" t="s">
        <v>176</v>
      </c>
      <c r="C57" s="108">
        <f>ABS(C55)-ABS(C56)</f>
        <v>0</v>
      </c>
      <c r="D57" t="s">
        <v>636</v>
      </c>
    </row>
    <row r="58" spans="1:4" ht="13.5" thickTop="1" x14ac:dyDescent="0.2">
      <c r="A58" t="s">
        <v>5</v>
      </c>
    </row>
  </sheetData>
  <sheetProtection algorithmName="SHA-512" hashValue="WR8sIf2fzIZTKGo9qItuMHbsseHelvTbtLkdice3Vtvzyk3QJ350qZ9qNE3xw8SV6iFGBmwb5oVcqkyuVVYgPQ==" saltValue="/MGo0ApBEj6Me79Li9X6R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15">
    <tabColor rgb="FF0070C0"/>
  </sheetPr>
  <dimension ref="A1:D97"/>
  <sheetViews>
    <sheetView showGridLines="0" topLeftCell="B1" workbookViewId="0">
      <pane ySplit="3" topLeftCell="A4" activePane="bottomLeft" state="frozen"/>
      <selection activeCell="D97" sqref="D97"/>
      <selection pane="bottomLeft" activeCell="C6" sqref="C6"/>
    </sheetView>
  </sheetViews>
  <sheetFormatPr defaultRowHeight="12.75" x14ac:dyDescent="0.2"/>
  <cols>
    <col min="1" max="1" width="9.5703125" hidden="1" customWidth="1"/>
    <col min="2" max="2" width="63.5703125" bestFit="1" customWidth="1"/>
    <col min="3" max="3" width="16.85546875" customWidth="1"/>
  </cols>
  <sheetData>
    <row r="1" spans="1:4" ht="15" x14ac:dyDescent="0.25">
      <c r="A1" s="57"/>
      <c r="B1" s="100" t="str">
        <f>IF(Forside!B2="Vælg institutionsnavn","OBS! Institutionsnavn er ikke udfyldt på forsiden","")</f>
        <v>OBS! Institutionsnavn er ikke udfyldt på forsiden</v>
      </c>
      <c r="C1" s="86"/>
    </row>
    <row r="2" spans="1:4" ht="15" x14ac:dyDescent="0.25">
      <c r="A2" s="59"/>
      <c r="B2" s="59"/>
      <c r="C2" s="58"/>
    </row>
    <row r="3" spans="1:4" ht="15" x14ac:dyDescent="0.25">
      <c r="A3" s="58"/>
      <c r="B3" s="58"/>
      <c r="C3" s="112">
        <v>2025</v>
      </c>
    </row>
    <row r="4" spans="1:4" ht="15" x14ac:dyDescent="0.25">
      <c r="A4" s="81" t="s">
        <v>301</v>
      </c>
      <c r="B4" s="117" t="s">
        <v>3</v>
      </c>
      <c r="C4" s="112"/>
    </row>
    <row r="5" spans="1:4" ht="15" x14ac:dyDescent="0.25">
      <c r="A5" s="81" t="s">
        <v>302</v>
      </c>
      <c r="B5" s="117" t="s">
        <v>22</v>
      </c>
      <c r="C5" s="112"/>
    </row>
    <row r="6" spans="1:4" ht="15" x14ac:dyDescent="0.25">
      <c r="A6" s="56" t="s">
        <v>303</v>
      </c>
      <c r="B6" s="113" t="s">
        <v>583</v>
      </c>
      <c r="C6" s="141"/>
      <c r="D6" s="60"/>
    </row>
    <row r="7" spans="1:4" ht="15" x14ac:dyDescent="0.25">
      <c r="A7" s="56" t="s">
        <v>304</v>
      </c>
      <c r="B7" s="113" t="s">
        <v>584</v>
      </c>
      <c r="C7" s="141"/>
      <c r="D7" s="60"/>
    </row>
    <row r="8" spans="1:4" ht="15" x14ac:dyDescent="0.25">
      <c r="A8" s="56" t="s">
        <v>305</v>
      </c>
      <c r="B8" s="113" t="s">
        <v>585</v>
      </c>
      <c r="C8" s="141"/>
      <c r="D8" s="60"/>
    </row>
    <row r="9" spans="1:4" ht="15" x14ac:dyDescent="0.25">
      <c r="A9" s="82" t="s">
        <v>451</v>
      </c>
      <c r="B9" s="118" t="s">
        <v>23</v>
      </c>
      <c r="C9" s="119">
        <f>SUM(C6:C8)</f>
        <v>0</v>
      </c>
      <c r="D9" s="60"/>
    </row>
    <row r="10" spans="1:4" ht="15" x14ac:dyDescent="0.25">
      <c r="A10" s="81" t="s">
        <v>452</v>
      </c>
      <c r="B10" s="117" t="s">
        <v>52</v>
      </c>
      <c r="C10" s="112"/>
      <c r="D10" s="60"/>
    </row>
    <row r="11" spans="1:4" ht="15" x14ac:dyDescent="0.25">
      <c r="A11" s="56" t="s">
        <v>306</v>
      </c>
      <c r="B11" s="113" t="s">
        <v>586</v>
      </c>
      <c r="C11" s="141"/>
      <c r="D11" s="60"/>
    </row>
    <row r="12" spans="1:4" ht="15" x14ac:dyDescent="0.25">
      <c r="A12" s="56" t="s">
        <v>307</v>
      </c>
      <c r="B12" s="113" t="s">
        <v>587</v>
      </c>
      <c r="C12" s="141"/>
      <c r="D12" s="60"/>
    </row>
    <row r="13" spans="1:4" ht="15" x14ac:dyDescent="0.25">
      <c r="A13" s="56" t="s">
        <v>81</v>
      </c>
      <c r="B13" s="113" t="s">
        <v>588</v>
      </c>
      <c r="C13" s="141"/>
      <c r="D13" s="60"/>
    </row>
    <row r="14" spans="1:4" ht="15" x14ac:dyDescent="0.25">
      <c r="A14" s="56" t="s">
        <v>308</v>
      </c>
      <c r="B14" s="113" t="s">
        <v>589</v>
      </c>
      <c r="C14" s="141"/>
      <c r="D14" s="60"/>
    </row>
    <row r="15" spans="1:4" ht="15" x14ac:dyDescent="0.25">
      <c r="A15" s="56" t="s">
        <v>309</v>
      </c>
      <c r="B15" s="113" t="s">
        <v>590</v>
      </c>
      <c r="C15" s="141"/>
      <c r="D15" s="60"/>
    </row>
    <row r="16" spans="1:4" ht="15" x14ac:dyDescent="0.25">
      <c r="A16" s="56" t="s">
        <v>310</v>
      </c>
      <c r="B16" s="113" t="s">
        <v>591</v>
      </c>
      <c r="C16" s="141"/>
      <c r="D16" s="60"/>
    </row>
    <row r="17" spans="1:4" ht="15" x14ac:dyDescent="0.25">
      <c r="A17" s="56" t="s">
        <v>311</v>
      </c>
      <c r="B17" s="113" t="s">
        <v>592</v>
      </c>
      <c r="C17" s="141"/>
      <c r="D17" s="60"/>
    </row>
    <row r="18" spans="1:4" ht="15" x14ac:dyDescent="0.25">
      <c r="A18" s="56" t="s">
        <v>312</v>
      </c>
      <c r="B18" s="113" t="s">
        <v>593</v>
      </c>
      <c r="C18" s="141"/>
      <c r="D18" s="60"/>
    </row>
    <row r="19" spans="1:4" ht="15" x14ac:dyDescent="0.25">
      <c r="A19" s="82" t="s">
        <v>313</v>
      </c>
      <c r="B19" s="118" t="s">
        <v>26</v>
      </c>
      <c r="C19" s="119">
        <f>SUM(C11:C18)</f>
        <v>0</v>
      </c>
      <c r="D19" s="60"/>
    </row>
    <row r="20" spans="1:4" ht="15" x14ac:dyDescent="0.25">
      <c r="A20" s="81" t="s">
        <v>314</v>
      </c>
      <c r="B20" s="117" t="s">
        <v>57</v>
      </c>
      <c r="C20" s="112"/>
      <c r="D20" s="60"/>
    </row>
    <row r="21" spans="1:4" ht="15" x14ac:dyDescent="0.25">
      <c r="A21" s="56" t="s">
        <v>315</v>
      </c>
      <c r="B21" s="113" t="s">
        <v>594</v>
      </c>
      <c r="C21" s="141"/>
      <c r="D21" s="60"/>
    </row>
    <row r="22" spans="1:4" ht="15" x14ac:dyDescent="0.25">
      <c r="A22" s="56" t="s">
        <v>316</v>
      </c>
      <c r="B22" s="113" t="s">
        <v>595</v>
      </c>
      <c r="C22" s="141"/>
      <c r="D22" s="60"/>
    </row>
    <row r="23" spans="1:4" ht="15" x14ac:dyDescent="0.25">
      <c r="A23" s="56" t="s">
        <v>83</v>
      </c>
      <c r="B23" s="113" t="s">
        <v>596</v>
      </c>
      <c r="C23" s="141"/>
      <c r="D23" s="60"/>
    </row>
    <row r="24" spans="1:4" ht="15" x14ac:dyDescent="0.25">
      <c r="A24" s="56" t="s">
        <v>317</v>
      </c>
      <c r="B24" s="113" t="s">
        <v>597</v>
      </c>
      <c r="C24" s="141"/>
      <c r="D24" s="60"/>
    </row>
    <row r="25" spans="1:4" ht="15" x14ac:dyDescent="0.25">
      <c r="A25" s="56" t="s">
        <v>318</v>
      </c>
      <c r="B25" s="113" t="s">
        <v>598</v>
      </c>
      <c r="C25" s="141"/>
      <c r="D25" s="60"/>
    </row>
    <row r="26" spans="1:4" ht="15" x14ac:dyDescent="0.25">
      <c r="A26" s="56" t="s">
        <v>319</v>
      </c>
      <c r="B26" s="113" t="s">
        <v>646</v>
      </c>
      <c r="C26" s="141"/>
      <c r="D26" s="60"/>
    </row>
    <row r="27" spans="1:4" ht="15" x14ac:dyDescent="0.25">
      <c r="A27" s="56" t="s">
        <v>320</v>
      </c>
      <c r="B27" s="113" t="s">
        <v>637</v>
      </c>
      <c r="C27" s="141"/>
      <c r="D27" s="60"/>
    </row>
    <row r="28" spans="1:4" ht="15" x14ac:dyDescent="0.25">
      <c r="A28" s="56" t="s">
        <v>322</v>
      </c>
      <c r="B28" s="113" t="s">
        <v>638</v>
      </c>
      <c r="C28" s="141"/>
      <c r="D28" s="60"/>
    </row>
    <row r="29" spans="1:4" ht="15" x14ac:dyDescent="0.25">
      <c r="A29" s="56" t="s">
        <v>324</v>
      </c>
      <c r="B29" s="113" t="s">
        <v>639</v>
      </c>
      <c r="C29" s="141"/>
      <c r="D29" s="60"/>
    </row>
    <row r="30" spans="1:4" ht="15" x14ac:dyDescent="0.25">
      <c r="A30" s="82" t="s">
        <v>325</v>
      </c>
      <c r="B30" s="118" t="s">
        <v>29</v>
      </c>
      <c r="C30" s="119">
        <f>SUM(C21:C29)</f>
        <v>0</v>
      </c>
      <c r="D30" s="60"/>
    </row>
    <row r="31" spans="1:4" ht="15" x14ac:dyDescent="0.25">
      <c r="A31" s="83" t="s">
        <v>326</v>
      </c>
      <c r="B31" s="114" t="s">
        <v>62</v>
      </c>
      <c r="C31" s="141"/>
      <c r="D31" s="60"/>
    </row>
    <row r="32" spans="1:4" ht="15" x14ac:dyDescent="0.25">
      <c r="A32" s="81" t="s">
        <v>327</v>
      </c>
      <c r="B32" s="117" t="s">
        <v>453</v>
      </c>
      <c r="C32" s="112"/>
      <c r="D32" s="60"/>
    </row>
    <row r="33" spans="1:4" ht="15" x14ac:dyDescent="0.25">
      <c r="A33" s="56" t="s">
        <v>85</v>
      </c>
      <c r="B33" s="113" t="s">
        <v>638</v>
      </c>
      <c r="C33" s="141"/>
      <c r="D33" s="60"/>
    </row>
    <row r="34" spans="1:4" ht="15" x14ac:dyDescent="0.25">
      <c r="A34" s="56" t="s">
        <v>328</v>
      </c>
      <c r="B34" s="113" t="s">
        <v>639</v>
      </c>
      <c r="C34" s="141"/>
      <c r="D34" s="60"/>
    </row>
    <row r="35" spans="1:4" ht="15" x14ac:dyDescent="0.25">
      <c r="A35" s="56" t="s">
        <v>329</v>
      </c>
      <c r="B35" s="113" t="s">
        <v>640</v>
      </c>
      <c r="C35" s="141"/>
      <c r="D35" s="60"/>
    </row>
    <row r="36" spans="1:4" ht="15" x14ac:dyDescent="0.25">
      <c r="A36" s="56" t="s">
        <v>330</v>
      </c>
      <c r="B36" s="113" t="s">
        <v>641</v>
      </c>
      <c r="C36" s="141"/>
      <c r="D36" s="60"/>
    </row>
    <row r="37" spans="1:4" ht="15" x14ac:dyDescent="0.25">
      <c r="A37" s="56" t="s">
        <v>331</v>
      </c>
      <c r="B37" s="113" t="s">
        <v>642</v>
      </c>
      <c r="C37" s="141"/>
      <c r="D37" s="60"/>
    </row>
    <row r="38" spans="1:4" ht="15" x14ac:dyDescent="0.25">
      <c r="A38" s="56" t="s">
        <v>332</v>
      </c>
      <c r="B38" s="113" t="s">
        <v>643</v>
      </c>
      <c r="C38" s="141"/>
      <c r="D38" s="60"/>
    </row>
    <row r="39" spans="1:4" ht="15" x14ac:dyDescent="0.25">
      <c r="A39" s="56" t="s">
        <v>333</v>
      </c>
      <c r="B39" s="113" t="s">
        <v>644</v>
      </c>
      <c r="C39" s="141"/>
      <c r="D39" s="60"/>
    </row>
    <row r="40" spans="1:4" ht="15" x14ac:dyDescent="0.25">
      <c r="A40" s="56" t="s">
        <v>334</v>
      </c>
      <c r="B40" s="113" t="s">
        <v>645</v>
      </c>
      <c r="C40" s="141"/>
      <c r="D40" s="60"/>
    </row>
    <row r="41" spans="1:4" ht="15" x14ac:dyDescent="0.25">
      <c r="A41" s="56" t="s">
        <v>335</v>
      </c>
      <c r="B41" s="113" t="s">
        <v>64</v>
      </c>
      <c r="C41" s="141"/>
      <c r="D41" s="60"/>
    </row>
    <row r="42" spans="1:4" ht="15" x14ac:dyDescent="0.25">
      <c r="A42" s="56" t="s">
        <v>336</v>
      </c>
      <c r="B42" s="113" t="s">
        <v>65</v>
      </c>
      <c r="C42" s="141"/>
      <c r="D42" s="60"/>
    </row>
    <row r="43" spans="1:4" ht="15" x14ac:dyDescent="0.25">
      <c r="A43" s="56" t="s">
        <v>87</v>
      </c>
      <c r="B43" s="113" t="s">
        <v>647</v>
      </c>
      <c r="C43" s="141"/>
      <c r="D43" s="60"/>
    </row>
    <row r="44" spans="1:4" ht="15" x14ac:dyDescent="0.25">
      <c r="A44" s="82" t="s">
        <v>337</v>
      </c>
      <c r="B44" s="118" t="s">
        <v>33</v>
      </c>
      <c r="C44" s="119">
        <f>SUM(C33:C43)</f>
        <v>0</v>
      </c>
      <c r="D44" s="60"/>
    </row>
    <row r="45" spans="1:4" ht="15" x14ac:dyDescent="0.25">
      <c r="A45" s="81" t="s">
        <v>338</v>
      </c>
      <c r="B45" s="117" t="s">
        <v>34</v>
      </c>
      <c r="C45" s="112"/>
      <c r="D45" s="60"/>
    </row>
    <row r="46" spans="1:4" ht="15" x14ac:dyDescent="0.25">
      <c r="A46" s="90" t="s">
        <v>339</v>
      </c>
      <c r="B46" s="113" t="s">
        <v>637</v>
      </c>
      <c r="C46" s="141"/>
      <c r="D46" s="60"/>
    </row>
    <row r="47" spans="1:4" ht="15" x14ac:dyDescent="0.25">
      <c r="A47" s="56" t="s">
        <v>340</v>
      </c>
      <c r="B47" s="113" t="s">
        <v>648</v>
      </c>
      <c r="C47" s="141"/>
      <c r="D47" s="60"/>
    </row>
    <row r="48" spans="1:4" ht="15" x14ac:dyDescent="0.25">
      <c r="A48" s="56" t="s">
        <v>341</v>
      </c>
      <c r="B48" s="113" t="s">
        <v>649</v>
      </c>
      <c r="C48" s="141"/>
      <c r="D48" s="60"/>
    </row>
    <row r="49" spans="1:4" ht="15" x14ac:dyDescent="0.25">
      <c r="A49" s="82" t="s">
        <v>342</v>
      </c>
      <c r="B49" s="118" t="s">
        <v>454</v>
      </c>
      <c r="C49" s="119">
        <f>SUM(C47:C48)</f>
        <v>0</v>
      </c>
      <c r="D49" s="60"/>
    </row>
    <row r="50" spans="1:4" ht="15" x14ac:dyDescent="0.25">
      <c r="A50" s="56" t="s">
        <v>343</v>
      </c>
      <c r="B50" s="113" t="s">
        <v>35</v>
      </c>
      <c r="C50" s="141"/>
      <c r="D50" s="60"/>
    </row>
    <row r="51" spans="1:4" ht="15" x14ac:dyDescent="0.25">
      <c r="A51" s="81" t="s">
        <v>344</v>
      </c>
      <c r="B51" s="117" t="s">
        <v>213</v>
      </c>
      <c r="C51" s="112"/>
      <c r="D51" s="60"/>
    </row>
    <row r="52" spans="1:4" ht="15" x14ac:dyDescent="0.25">
      <c r="A52" s="56" t="s">
        <v>345</v>
      </c>
      <c r="B52" s="113" t="s">
        <v>214</v>
      </c>
      <c r="C52" s="141"/>
      <c r="D52" s="60"/>
    </row>
    <row r="53" spans="1:4" ht="15" x14ac:dyDescent="0.25">
      <c r="A53" s="56" t="s">
        <v>89</v>
      </c>
      <c r="B53" s="113" t="s">
        <v>181</v>
      </c>
      <c r="C53" s="141"/>
      <c r="D53" s="60"/>
    </row>
    <row r="54" spans="1:4" ht="15" x14ac:dyDescent="0.25">
      <c r="A54" s="56" t="s">
        <v>346</v>
      </c>
      <c r="B54" s="113" t="s">
        <v>182</v>
      </c>
      <c r="C54" s="141"/>
      <c r="D54" s="60"/>
    </row>
    <row r="55" spans="1:4" ht="15" x14ac:dyDescent="0.25">
      <c r="A55" s="82" t="s">
        <v>347</v>
      </c>
      <c r="B55" s="118" t="s">
        <v>38</v>
      </c>
      <c r="C55" s="119">
        <f>SUM(C52:C54)</f>
        <v>0</v>
      </c>
      <c r="D55" s="60"/>
    </row>
    <row r="56" spans="1:4" ht="15" x14ac:dyDescent="0.25">
      <c r="A56" s="81" t="s">
        <v>348</v>
      </c>
      <c r="B56" s="117" t="s">
        <v>39</v>
      </c>
      <c r="C56" s="112"/>
      <c r="D56" s="60"/>
    </row>
    <row r="57" spans="1:4" ht="15" x14ac:dyDescent="0.25">
      <c r="A57" s="56" t="s">
        <v>349</v>
      </c>
      <c r="B57" s="113" t="s">
        <v>650</v>
      </c>
      <c r="C57" s="141"/>
      <c r="D57" s="60"/>
    </row>
    <row r="58" spans="1:4" ht="15" x14ac:dyDescent="0.25">
      <c r="A58" s="56" t="s">
        <v>350</v>
      </c>
      <c r="B58" s="113" t="s">
        <v>651</v>
      </c>
      <c r="C58" s="141"/>
      <c r="D58" s="60"/>
    </row>
    <row r="59" spans="1:4" ht="15" x14ac:dyDescent="0.25">
      <c r="A59" s="56" t="s">
        <v>351</v>
      </c>
      <c r="B59" s="113" t="s">
        <v>652</v>
      </c>
      <c r="C59" s="141"/>
      <c r="D59" s="60"/>
    </row>
    <row r="60" spans="1:4" ht="15" x14ac:dyDescent="0.25">
      <c r="A60" s="82" t="s">
        <v>352</v>
      </c>
      <c r="B60" s="118" t="s">
        <v>455</v>
      </c>
      <c r="C60" s="119">
        <f>SUM(C57:C59)</f>
        <v>0</v>
      </c>
      <c r="D60" s="60"/>
    </row>
    <row r="61" spans="1:4" ht="15" x14ac:dyDescent="0.25">
      <c r="A61" s="81" t="s">
        <v>353</v>
      </c>
      <c r="B61" s="117" t="s">
        <v>4</v>
      </c>
      <c r="C61" s="112"/>
      <c r="D61" s="60"/>
    </row>
    <row r="62" spans="1:4" ht="15" x14ac:dyDescent="0.25">
      <c r="A62" s="56" t="s">
        <v>354</v>
      </c>
      <c r="B62" s="113" t="s">
        <v>653</v>
      </c>
      <c r="C62" s="141"/>
      <c r="D62" s="60"/>
    </row>
    <row r="63" spans="1:4" ht="15" x14ac:dyDescent="0.25">
      <c r="A63" s="56" t="s">
        <v>91</v>
      </c>
      <c r="B63" s="113" t="s">
        <v>654</v>
      </c>
      <c r="C63" s="141"/>
      <c r="D63" s="60"/>
    </row>
    <row r="64" spans="1:4" ht="15" x14ac:dyDescent="0.25">
      <c r="A64" s="56" t="s">
        <v>355</v>
      </c>
      <c r="B64" s="113" t="s">
        <v>655</v>
      </c>
      <c r="C64" s="141"/>
      <c r="D64" s="60"/>
    </row>
    <row r="65" spans="1:4" ht="15" x14ac:dyDescent="0.25">
      <c r="A65" s="56" t="s">
        <v>356</v>
      </c>
      <c r="B65" s="113" t="s">
        <v>656</v>
      </c>
      <c r="C65" s="141"/>
      <c r="D65" s="60"/>
    </row>
    <row r="66" spans="1:4" ht="15" x14ac:dyDescent="0.25">
      <c r="A66" s="56" t="s">
        <v>357</v>
      </c>
      <c r="B66" s="113" t="s">
        <v>657</v>
      </c>
      <c r="C66" s="141"/>
      <c r="D66" s="60"/>
    </row>
    <row r="67" spans="1:4" ht="15" x14ac:dyDescent="0.25">
      <c r="A67" s="56" t="s">
        <v>358</v>
      </c>
      <c r="B67" s="113" t="s">
        <v>637</v>
      </c>
      <c r="C67" s="141"/>
      <c r="D67" s="60"/>
    </row>
    <row r="68" spans="1:4" ht="15" x14ac:dyDescent="0.25">
      <c r="A68" s="56" t="s">
        <v>359</v>
      </c>
      <c r="B68" s="113" t="s">
        <v>658</v>
      </c>
      <c r="C68" s="141"/>
      <c r="D68" s="60"/>
    </row>
    <row r="69" spans="1:4" ht="15" x14ac:dyDescent="0.25">
      <c r="A69" s="56" t="s">
        <v>360</v>
      </c>
      <c r="B69" s="113" t="s">
        <v>218</v>
      </c>
      <c r="C69" s="141"/>
      <c r="D69" s="60"/>
    </row>
    <row r="70" spans="1:4" ht="15" x14ac:dyDescent="0.25">
      <c r="A70" s="56" t="s">
        <v>361</v>
      </c>
      <c r="B70" s="113" t="s">
        <v>659</v>
      </c>
      <c r="C70" s="141"/>
      <c r="D70" s="60"/>
    </row>
    <row r="71" spans="1:4" ht="15" x14ac:dyDescent="0.25">
      <c r="A71" s="82" t="s">
        <v>362</v>
      </c>
      <c r="B71" s="118" t="s">
        <v>43</v>
      </c>
      <c r="C71" s="119">
        <f>SUM(C62:C70)</f>
        <v>0</v>
      </c>
      <c r="D71" s="60"/>
    </row>
    <row r="72" spans="1:4" ht="15" x14ac:dyDescent="0.25">
      <c r="A72" s="81" t="s">
        <v>365</v>
      </c>
      <c r="B72" s="117" t="s">
        <v>456</v>
      </c>
      <c r="C72" s="112"/>
      <c r="D72" s="60"/>
    </row>
    <row r="73" spans="1:4" ht="15" x14ac:dyDescent="0.25">
      <c r="A73" s="56" t="s">
        <v>93</v>
      </c>
      <c r="B73" s="113" t="s">
        <v>660</v>
      </c>
      <c r="C73" s="141"/>
      <c r="D73" s="60"/>
    </row>
    <row r="74" spans="1:4" ht="15" x14ac:dyDescent="0.25">
      <c r="A74" s="56" t="s">
        <v>363</v>
      </c>
      <c r="B74" s="113" t="s">
        <v>661</v>
      </c>
      <c r="C74" s="141"/>
      <c r="D74" s="60"/>
    </row>
    <row r="75" spans="1:4" ht="15" x14ac:dyDescent="0.25">
      <c r="A75" s="56" t="s">
        <v>364</v>
      </c>
      <c r="B75" s="113" t="s">
        <v>662</v>
      </c>
      <c r="C75" s="141"/>
      <c r="D75" s="60"/>
    </row>
    <row r="76" spans="1:4" ht="15" x14ac:dyDescent="0.25">
      <c r="A76" s="56" t="s">
        <v>457</v>
      </c>
      <c r="B76" s="113" t="s">
        <v>663</v>
      </c>
      <c r="C76" s="141"/>
      <c r="D76" s="60"/>
    </row>
    <row r="77" spans="1:4" ht="15" x14ac:dyDescent="0.25">
      <c r="A77" s="56" t="s">
        <v>458</v>
      </c>
      <c r="B77" s="115" t="s">
        <v>664</v>
      </c>
      <c r="C77" s="141"/>
      <c r="D77" s="60"/>
    </row>
    <row r="78" spans="1:4" ht="15" x14ac:dyDescent="0.25">
      <c r="A78" s="56" t="s">
        <v>459</v>
      </c>
      <c r="B78" s="115" t="s">
        <v>666</v>
      </c>
      <c r="C78" s="141"/>
      <c r="D78" s="60"/>
    </row>
    <row r="79" spans="1:4" ht="15" x14ac:dyDescent="0.25">
      <c r="A79" s="56" t="s">
        <v>460</v>
      </c>
      <c r="B79" s="115" t="s">
        <v>665</v>
      </c>
      <c r="C79" s="141"/>
      <c r="D79" s="60"/>
    </row>
    <row r="80" spans="1:4" ht="15" x14ac:dyDescent="0.25">
      <c r="A80" s="56" t="s">
        <v>461</v>
      </c>
      <c r="B80" s="113" t="s">
        <v>637</v>
      </c>
      <c r="C80" s="141"/>
      <c r="D80" s="60"/>
    </row>
    <row r="81" spans="1:3" x14ac:dyDescent="0.2">
      <c r="A81" s="56" t="s">
        <v>462</v>
      </c>
      <c r="B81" s="113" t="s">
        <v>219</v>
      </c>
      <c r="C81" s="141"/>
    </row>
    <row r="82" spans="1:3" x14ac:dyDescent="0.2">
      <c r="A82" s="56" t="s">
        <v>463</v>
      </c>
      <c r="B82" s="113" t="s">
        <v>220</v>
      </c>
      <c r="C82" s="141"/>
    </row>
    <row r="83" spans="1:3" x14ac:dyDescent="0.2">
      <c r="A83" s="56" t="s">
        <v>95</v>
      </c>
      <c r="B83" s="113" t="s">
        <v>218</v>
      </c>
      <c r="C83" s="141"/>
    </row>
    <row r="84" spans="1:3" x14ac:dyDescent="0.2">
      <c r="A84" s="56" t="s">
        <v>464</v>
      </c>
      <c r="B84" s="113" t="s">
        <v>221</v>
      </c>
      <c r="C84" s="141"/>
    </row>
    <row r="85" spans="1:3" x14ac:dyDescent="0.2">
      <c r="A85" s="56" t="s">
        <v>465</v>
      </c>
      <c r="B85" s="113" t="s">
        <v>64</v>
      </c>
      <c r="C85" s="141"/>
    </row>
    <row r="86" spans="1:3" x14ac:dyDescent="0.2">
      <c r="A86" s="56" t="s">
        <v>466</v>
      </c>
      <c r="B86" s="113" t="s">
        <v>65</v>
      </c>
      <c r="C86" s="141"/>
    </row>
    <row r="87" spans="1:3" x14ac:dyDescent="0.2">
      <c r="A87" s="56" t="s">
        <v>467</v>
      </c>
      <c r="B87" s="113" t="s">
        <v>222</v>
      </c>
      <c r="C87" s="141"/>
    </row>
    <row r="88" spans="1:3" ht="25.5" x14ac:dyDescent="0.2">
      <c r="A88" s="56" t="s">
        <v>468</v>
      </c>
      <c r="B88" s="115" t="s">
        <v>667</v>
      </c>
      <c r="C88" s="141"/>
    </row>
    <row r="89" spans="1:3" ht="25.5" x14ac:dyDescent="0.2">
      <c r="A89" s="56" t="s">
        <v>469</v>
      </c>
      <c r="B89" s="115" t="s">
        <v>668</v>
      </c>
      <c r="C89" s="141"/>
    </row>
    <row r="90" spans="1:3" x14ac:dyDescent="0.2">
      <c r="A90" s="56" t="s">
        <v>470</v>
      </c>
      <c r="B90" s="113" t="s">
        <v>669</v>
      </c>
      <c r="C90" s="141"/>
    </row>
    <row r="91" spans="1:3" ht="25.5" x14ac:dyDescent="0.2">
      <c r="A91" s="56" t="s">
        <v>577</v>
      </c>
      <c r="B91" s="116" t="s">
        <v>670</v>
      </c>
      <c r="C91" s="141"/>
    </row>
    <row r="92" spans="1:3" x14ac:dyDescent="0.2">
      <c r="A92" s="56" t="s">
        <v>578</v>
      </c>
      <c r="B92" s="113" t="s">
        <v>671</v>
      </c>
      <c r="C92" s="141"/>
    </row>
    <row r="93" spans="1:3" x14ac:dyDescent="0.2">
      <c r="A93" s="56" t="s">
        <v>97</v>
      </c>
      <c r="B93" s="113" t="s">
        <v>579</v>
      </c>
      <c r="C93" s="141"/>
    </row>
    <row r="94" spans="1:3" x14ac:dyDescent="0.2">
      <c r="A94" s="56" t="s">
        <v>580</v>
      </c>
      <c r="B94" s="113" t="s">
        <v>672</v>
      </c>
      <c r="C94" s="141"/>
    </row>
    <row r="95" spans="1:3" x14ac:dyDescent="0.2">
      <c r="A95" s="56" t="s">
        <v>581</v>
      </c>
      <c r="B95" s="118" t="s">
        <v>45</v>
      </c>
      <c r="C95" s="87">
        <f>SUM(C73:C94)</f>
        <v>0</v>
      </c>
    </row>
    <row r="96" spans="1:3" x14ac:dyDescent="0.2">
      <c r="A96" s="56" t="s">
        <v>582</v>
      </c>
      <c r="B96" s="113" t="s">
        <v>673</v>
      </c>
      <c r="C96" s="141"/>
    </row>
    <row r="97" spans="1:3" x14ac:dyDescent="0.2">
      <c r="A97" s="56" t="s">
        <v>599</v>
      </c>
      <c r="B97" s="113" t="s">
        <v>674</v>
      </c>
      <c r="C97" s="141"/>
    </row>
  </sheetData>
  <sheetProtection algorithmName="SHA-512" hashValue="qLbWvczgO32rpqnuSB/Cjubanx/k1OSzr/sP4Sz4xWCNwZnj8SfQq1bPG6w73Z42JlL53t13weCz2dioGGHGkA==" saltValue="QI8L/HqsXnVBPVi3KEVHk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7">
    <tabColor rgb="FF0070C0"/>
  </sheetPr>
  <dimension ref="A1:C43"/>
  <sheetViews>
    <sheetView showGridLines="0" topLeftCell="B1" zoomScaleNormal="100" workbookViewId="0">
      <pane ySplit="5" topLeftCell="A6" activePane="bottomLeft" state="frozen"/>
      <selection pane="bottomLeft" activeCell="C6" sqref="C6"/>
    </sheetView>
  </sheetViews>
  <sheetFormatPr defaultRowHeight="12.75" x14ac:dyDescent="0.2"/>
  <cols>
    <col min="1" max="1" width="17.5703125" hidden="1" customWidth="1"/>
    <col min="2" max="2" width="44.42578125" style="55" customWidth="1"/>
    <col min="3" max="3" width="15.7109375" style="55" customWidth="1"/>
  </cols>
  <sheetData>
    <row r="1" spans="1:3" ht="15" x14ac:dyDescent="0.25">
      <c r="B1" s="100" t="str">
        <f>IF(Forside!B2="Vælg institutionsnavn","OBS! Institutionsnavn er ikke udfyldt på forsiden","")</f>
        <v>OBS! Institutionsnavn er ikke udfyldt på forsiden</v>
      </c>
    </row>
    <row r="2" spans="1:3" ht="15" x14ac:dyDescent="0.25">
      <c r="B2" s="101"/>
    </row>
    <row r="3" spans="1:3" ht="15" x14ac:dyDescent="0.25">
      <c r="B3" s="102" t="s">
        <v>633</v>
      </c>
    </row>
    <row r="5" spans="1:3" x14ac:dyDescent="0.2">
      <c r="A5" s="135" t="s">
        <v>199</v>
      </c>
      <c r="B5" s="125" t="s">
        <v>606</v>
      </c>
      <c r="C5" s="124" t="s">
        <v>605</v>
      </c>
    </row>
    <row r="6" spans="1:3" ht="13.5" thickBot="1" x14ac:dyDescent="0.25">
      <c r="A6" s="136" t="str">
        <f>Forside!$B$3</f>
        <v>Udfyldes automatisk</v>
      </c>
      <c r="B6" s="123" t="s">
        <v>2</v>
      </c>
      <c r="C6" s="142"/>
    </row>
    <row r="7" spans="1:3" ht="13.5" thickBot="1" x14ac:dyDescent="0.25">
      <c r="A7" s="136"/>
      <c r="B7" s="126"/>
      <c r="C7" s="120"/>
    </row>
    <row r="8" spans="1:3" ht="13.5" thickBot="1" x14ac:dyDescent="0.25">
      <c r="A8" s="136" t="str">
        <f>Forside!$B$3</f>
        <v>Udfyldes automatisk</v>
      </c>
      <c r="B8" s="127" t="s">
        <v>271</v>
      </c>
      <c r="C8" s="143"/>
    </row>
    <row r="9" spans="1:3" ht="13.5" thickBot="1" x14ac:dyDescent="0.25">
      <c r="A9" s="136" t="str">
        <f>Forside!$B$3</f>
        <v>Udfyldes automatisk</v>
      </c>
      <c r="B9" s="127" t="s">
        <v>273</v>
      </c>
      <c r="C9" s="143"/>
    </row>
    <row r="10" spans="1:3" ht="13.5" thickBot="1" x14ac:dyDescent="0.25">
      <c r="A10" s="136" t="str">
        <f>Forside!$B$3</f>
        <v>Udfyldes automatisk</v>
      </c>
      <c r="B10" s="127" t="s">
        <v>274</v>
      </c>
      <c r="C10" s="143"/>
    </row>
    <row r="11" spans="1:3" ht="27.75" customHeight="1" thickBot="1" x14ac:dyDescent="0.25">
      <c r="A11" s="136" t="str">
        <f>Forside!$B$3</f>
        <v>Udfyldes automatisk</v>
      </c>
      <c r="B11" s="128" t="s">
        <v>275</v>
      </c>
      <c r="C11" s="121">
        <f>SUM(C8:C10)</f>
        <v>0</v>
      </c>
    </row>
    <row r="12" spans="1:3" ht="13.5" thickBot="1" x14ac:dyDescent="0.25">
      <c r="A12" s="136"/>
      <c r="B12" s="126"/>
      <c r="C12" s="120"/>
    </row>
    <row r="13" spans="1:3" ht="13.5" thickBot="1" x14ac:dyDescent="0.25">
      <c r="A13" s="136" t="str">
        <f>Forside!$B$3</f>
        <v>Udfyldes automatisk</v>
      </c>
      <c r="B13" s="129" t="s">
        <v>276</v>
      </c>
      <c r="C13" s="143"/>
    </row>
    <row r="14" spans="1:3" ht="26.25" thickBot="1" x14ac:dyDescent="0.25">
      <c r="A14" s="136" t="str">
        <f>Forside!$B$3</f>
        <v>Udfyldes automatisk</v>
      </c>
      <c r="B14" s="127" t="s">
        <v>277</v>
      </c>
      <c r="C14" s="143"/>
    </row>
    <row r="15" spans="1:3" ht="13.5" thickBot="1" x14ac:dyDescent="0.25">
      <c r="A15" s="136" t="str">
        <f>Forside!$B$3</f>
        <v>Udfyldes automatisk</v>
      </c>
      <c r="B15" s="127" t="s">
        <v>278</v>
      </c>
      <c r="C15" s="143"/>
    </row>
    <row r="16" spans="1:3" ht="13.5" thickBot="1" x14ac:dyDescent="0.25">
      <c r="A16" s="136" t="str">
        <f>Forside!$B$3</f>
        <v>Udfyldes automatisk</v>
      </c>
      <c r="B16" s="127" t="s">
        <v>272</v>
      </c>
      <c r="C16" s="143"/>
    </row>
    <row r="17" spans="1:3" ht="26.25" thickBot="1" x14ac:dyDescent="0.25">
      <c r="A17" s="136" t="str">
        <f>Forside!$B$3</f>
        <v>Udfyldes automatisk</v>
      </c>
      <c r="B17" s="127" t="s">
        <v>279</v>
      </c>
      <c r="C17" s="143"/>
    </row>
    <row r="18" spans="1:3" ht="13.5" thickBot="1" x14ac:dyDescent="0.25">
      <c r="A18" s="136" t="str">
        <f>Forside!$B$3</f>
        <v>Udfyldes automatisk</v>
      </c>
      <c r="B18" s="127" t="s">
        <v>280</v>
      </c>
      <c r="C18" s="143"/>
    </row>
    <row r="19" spans="1:3" ht="13.5" thickBot="1" x14ac:dyDescent="0.25">
      <c r="A19" s="136" t="str">
        <f>Forside!$B$3</f>
        <v>Udfyldes automatisk</v>
      </c>
      <c r="B19" s="128" t="s">
        <v>281</v>
      </c>
      <c r="C19" s="121">
        <f>SUM(C13:C18)</f>
        <v>0</v>
      </c>
    </row>
    <row r="20" spans="1:3" ht="13.5" thickBot="1" x14ac:dyDescent="0.25">
      <c r="A20" s="136" t="str">
        <f>Forside!$B$3</f>
        <v>Udfyldes automatisk</v>
      </c>
      <c r="B20" s="130" t="s">
        <v>282</v>
      </c>
      <c r="C20" s="122">
        <f>C6+C11+C19</f>
        <v>0</v>
      </c>
    </row>
    <row r="21" spans="1:3" ht="13.5" thickBot="1" x14ac:dyDescent="0.25">
      <c r="A21" s="136"/>
      <c r="B21" s="127"/>
      <c r="C21" s="123"/>
    </row>
    <row r="22" spans="1:3" ht="13.5" thickBot="1" x14ac:dyDescent="0.25">
      <c r="A22" s="136" t="str">
        <f>Forside!$B$3</f>
        <v>Udfyldes automatisk</v>
      </c>
      <c r="B22" s="127" t="s">
        <v>283</v>
      </c>
      <c r="C22" s="143"/>
    </row>
    <row r="23" spans="1:3" ht="13.5" thickBot="1" x14ac:dyDescent="0.25">
      <c r="A23" s="136" t="str">
        <f>Forside!$B$3</f>
        <v>Udfyldes automatisk</v>
      </c>
      <c r="B23" s="127" t="s">
        <v>284</v>
      </c>
      <c r="C23" s="143"/>
    </row>
    <row r="24" spans="1:3" ht="13.5" thickBot="1" x14ac:dyDescent="0.25">
      <c r="A24" s="136" t="str">
        <f>Forside!$B$3</f>
        <v>Udfyldes automatisk</v>
      </c>
      <c r="B24" s="127" t="s">
        <v>285</v>
      </c>
      <c r="C24" s="143"/>
    </row>
    <row r="25" spans="1:3" ht="13.5" thickBot="1" x14ac:dyDescent="0.25">
      <c r="A25" s="136" t="str">
        <f>Forside!$B$3</f>
        <v>Udfyldes automatisk</v>
      </c>
      <c r="B25" s="127" t="s">
        <v>286</v>
      </c>
      <c r="C25" s="143"/>
    </row>
    <row r="26" spans="1:3" ht="13.5" thickBot="1" x14ac:dyDescent="0.25">
      <c r="A26" s="136" t="str">
        <f>Forside!$B$3</f>
        <v>Udfyldes automatisk</v>
      </c>
      <c r="B26" s="129" t="s">
        <v>287</v>
      </c>
      <c r="C26" s="143"/>
    </row>
    <row r="27" spans="1:3" ht="13.5" thickBot="1" x14ac:dyDescent="0.25">
      <c r="A27" s="136" t="str">
        <f>Forside!$B$3</f>
        <v>Udfyldes automatisk</v>
      </c>
      <c r="B27" s="127" t="s">
        <v>288</v>
      </c>
      <c r="C27" s="143"/>
    </row>
    <row r="28" spans="1:3" ht="26.25" thickBot="1" x14ac:dyDescent="0.25">
      <c r="A28" s="136" t="str">
        <f>Forside!$B$3</f>
        <v>Udfyldes automatisk</v>
      </c>
      <c r="B28" s="127" t="s">
        <v>554</v>
      </c>
      <c r="C28" s="143"/>
    </row>
    <row r="29" spans="1:3" ht="13.5" thickBot="1" x14ac:dyDescent="0.25">
      <c r="A29" s="136" t="str">
        <f>Forside!$B$3</f>
        <v>Udfyldes automatisk</v>
      </c>
      <c r="B29" s="130" t="s">
        <v>289</v>
      </c>
      <c r="C29" s="122">
        <f>SUM(C22:C28)</f>
        <v>0</v>
      </c>
    </row>
    <row r="30" spans="1:3" ht="13.5" thickBot="1" x14ac:dyDescent="0.25">
      <c r="A30" s="136"/>
      <c r="B30" s="123"/>
      <c r="C30" s="123"/>
    </row>
    <row r="31" spans="1:3" ht="13.5" thickBot="1" x14ac:dyDescent="0.25">
      <c r="A31" s="136" t="str">
        <f>Forside!$B$3</f>
        <v>Udfyldes automatisk</v>
      </c>
      <c r="B31" s="129" t="s">
        <v>290</v>
      </c>
      <c r="C31" s="143"/>
    </row>
    <row r="32" spans="1:3" ht="13.5" thickBot="1" x14ac:dyDescent="0.25">
      <c r="A32" s="136" t="str">
        <f>Forside!$B$3</f>
        <v>Udfyldes automatisk</v>
      </c>
      <c r="B32" s="129" t="s">
        <v>291</v>
      </c>
      <c r="C32" s="143"/>
    </row>
    <row r="33" spans="1:3" ht="13.5" thickBot="1" x14ac:dyDescent="0.25">
      <c r="A33" s="136" t="str">
        <f>Forside!$B$3</f>
        <v>Udfyldes automatisk</v>
      </c>
      <c r="B33" s="129" t="s">
        <v>555</v>
      </c>
      <c r="C33" s="143"/>
    </row>
    <row r="34" spans="1:3" ht="13.5" thickBot="1" x14ac:dyDescent="0.25">
      <c r="A34" s="136" t="str">
        <f>Forside!$B$3</f>
        <v>Udfyldes automatisk</v>
      </c>
      <c r="B34" s="129" t="s">
        <v>556</v>
      </c>
      <c r="C34" s="143"/>
    </row>
    <row r="35" spans="1:3" ht="13.5" thickBot="1" x14ac:dyDescent="0.25">
      <c r="A35" s="136" t="str">
        <f>Forside!$B$3</f>
        <v>Udfyldes automatisk</v>
      </c>
      <c r="B35" s="127" t="s">
        <v>292</v>
      </c>
      <c r="C35" s="143"/>
    </row>
    <row r="36" spans="1:3" ht="13.5" thickBot="1" x14ac:dyDescent="0.25">
      <c r="A36" s="136" t="str">
        <f>Forside!$B$3</f>
        <v>Udfyldes automatisk</v>
      </c>
      <c r="B36" s="127" t="s">
        <v>430</v>
      </c>
      <c r="C36" s="143"/>
    </row>
    <row r="37" spans="1:3" ht="13.5" thickBot="1" x14ac:dyDescent="0.25">
      <c r="A37" s="136" t="str">
        <f>Forside!$B$3</f>
        <v>Udfyldes automatisk</v>
      </c>
      <c r="B37" s="129" t="s">
        <v>293</v>
      </c>
      <c r="C37" s="143"/>
    </row>
    <row r="38" spans="1:3" ht="13.5" thickBot="1" x14ac:dyDescent="0.25">
      <c r="A38" s="136" t="str">
        <f>Forside!$B$3</f>
        <v>Udfyldes automatisk</v>
      </c>
      <c r="B38" s="130" t="s">
        <v>294</v>
      </c>
      <c r="C38" s="122">
        <f>SUM(C31:C37)</f>
        <v>0</v>
      </c>
    </row>
    <row r="39" spans="1:3" ht="13.5" thickBot="1" x14ac:dyDescent="0.25">
      <c r="A39" s="136"/>
      <c r="B39" s="120"/>
      <c r="C39" s="120"/>
    </row>
    <row r="40" spans="1:3" ht="13.5" thickBot="1" x14ac:dyDescent="0.25">
      <c r="A40" s="136" t="str">
        <f>Forside!$B$3</f>
        <v>Udfyldes automatisk</v>
      </c>
      <c r="B40" s="123" t="s">
        <v>295</v>
      </c>
      <c r="C40" s="122">
        <f>+C20+C29+C38</f>
        <v>0</v>
      </c>
    </row>
    <row r="41" spans="1:3" ht="13.5" thickBot="1" x14ac:dyDescent="0.25">
      <c r="A41" s="136"/>
      <c r="B41" s="120"/>
      <c r="C41" s="120"/>
    </row>
    <row r="42" spans="1:3" ht="26.25" thickBot="1" x14ac:dyDescent="0.25">
      <c r="A42" s="136" t="str">
        <f>Forside!$B$3</f>
        <v>Udfyldes automatisk</v>
      </c>
      <c r="B42" s="130" t="s">
        <v>296</v>
      </c>
      <c r="C42" s="143"/>
    </row>
    <row r="43" spans="1:3" ht="26.25" thickBot="1" x14ac:dyDescent="0.25">
      <c r="A43" s="137" t="str">
        <f>Forside!$B$3</f>
        <v>Udfyldes automatisk</v>
      </c>
      <c r="B43" s="130" t="s">
        <v>297</v>
      </c>
      <c r="C43" s="143"/>
    </row>
  </sheetData>
  <sheetProtection algorithmName="SHA-512" hashValue="WbKkjMhojyujMN6Abbdcd/vt+9kpAhG2qTeORYa6wsn71KF4nr5KQ6xXgm37Dv7fgme50gKisj8v1nOwR1jZNA==" saltValue="BnBeZ2SHpErzlAkHrVMMnA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8">
    <tabColor rgb="FF0070C0"/>
  </sheetPr>
  <dimension ref="A1:G61"/>
  <sheetViews>
    <sheetView showGridLines="0" topLeftCell="B1" workbookViewId="0">
      <selection activeCell="E3" sqref="E3"/>
    </sheetView>
  </sheetViews>
  <sheetFormatPr defaultRowHeight="12.75" x14ac:dyDescent="0.2"/>
  <cols>
    <col min="1" max="1" width="22.28515625" hidden="1" customWidth="1"/>
    <col min="2" max="2" width="44.85546875" customWidth="1"/>
    <col min="3" max="3" width="32.5703125" customWidth="1"/>
    <col min="4" max="4" width="19.5703125" customWidth="1"/>
    <col min="5" max="5" width="11" bestFit="1" customWidth="1"/>
    <col min="6" max="6" width="11" customWidth="1"/>
    <col min="8" max="8" width="80" bestFit="1" customWidth="1"/>
    <col min="9" max="12" width="10.5703125" customWidth="1"/>
  </cols>
  <sheetData>
    <row r="1" spans="1:7" x14ac:dyDescent="0.2">
      <c r="B1" s="131" t="s">
        <v>619</v>
      </c>
      <c r="C1" s="131"/>
      <c r="D1" s="131"/>
      <c r="E1" s="131"/>
      <c r="F1" s="92"/>
    </row>
    <row r="2" spans="1:7" x14ac:dyDescent="0.2">
      <c r="A2" t="s">
        <v>404</v>
      </c>
      <c r="B2" t="s">
        <v>270</v>
      </c>
      <c r="C2" t="s">
        <v>3</v>
      </c>
      <c r="D2" t="s">
        <v>405</v>
      </c>
      <c r="E2" t="s">
        <v>198</v>
      </c>
      <c r="G2" t="s">
        <v>5</v>
      </c>
    </row>
    <row r="3" spans="1:7" ht="38.25" x14ac:dyDescent="0.2">
      <c r="A3" t="str">
        <f>Forside!B3</f>
        <v>Udfyldes automatisk</v>
      </c>
      <c r="B3">
        <f>Forside!$B$4</f>
        <v>2025</v>
      </c>
      <c r="C3" t="s">
        <v>407</v>
      </c>
      <c r="D3" s="89" t="s">
        <v>408</v>
      </c>
      <c r="E3" s="144"/>
    </row>
    <row r="6" spans="1:7" x14ac:dyDescent="0.2">
      <c r="B6" s="131" t="s">
        <v>620</v>
      </c>
      <c r="C6" s="131"/>
      <c r="D6" s="131"/>
      <c r="E6" s="131"/>
    </row>
    <row r="7" spans="1:7" x14ac:dyDescent="0.2">
      <c r="A7" t="s">
        <v>404</v>
      </c>
      <c r="B7" t="s">
        <v>617</v>
      </c>
      <c r="C7" t="s">
        <v>618</v>
      </c>
    </row>
    <row r="8" spans="1:7" x14ac:dyDescent="0.2">
      <c r="A8" t="str">
        <f>Forside!$B$3</f>
        <v>Udfyldes automatisk</v>
      </c>
      <c r="B8">
        <v>2026</v>
      </c>
      <c r="C8" s="144"/>
    </row>
    <row r="11" spans="1:7" x14ac:dyDescent="0.2">
      <c r="B11" s="132" t="s">
        <v>625</v>
      </c>
      <c r="C11" s="132"/>
      <c r="D11" s="132"/>
      <c r="E11" s="132"/>
      <c r="F11" s="132"/>
    </row>
    <row r="12" spans="1:7" ht="25.5" x14ac:dyDescent="0.2">
      <c r="A12" s="89" t="s">
        <v>404</v>
      </c>
      <c r="B12" s="89" t="s">
        <v>603</v>
      </c>
      <c r="C12" s="89" t="s">
        <v>609</v>
      </c>
      <c r="D12" s="133" t="s">
        <v>605</v>
      </c>
    </row>
    <row r="13" spans="1:7" x14ac:dyDescent="0.2">
      <c r="A13" t="str">
        <f>Forside!$B$3</f>
        <v>Udfyldes automatisk</v>
      </c>
      <c r="B13" t="s">
        <v>549</v>
      </c>
      <c r="C13" t="s">
        <v>375</v>
      </c>
      <c r="D13" s="144"/>
    </row>
    <row r="14" spans="1:7" x14ac:dyDescent="0.2">
      <c r="A14" t="str">
        <f>Forside!$B$3</f>
        <v>Udfyldes automatisk</v>
      </c>
      <c r="B14" t="s">
        <v>549</v>
      </c>
      <c r="C14" t="s">
        <v>376</v>
      </c>
      <c r="D14" s="144"/>
    </row>
    <row r="15" spans="1:7" x14ac:dyDescent="0.2">
      <c r="A15" t="str">
        <f>Forside!$B$3</f>
        <v>Udfyldes automatisk</v>
      </c>
      <c r="B15" t="s">
        <v>549</v>
      </c>
      <c r="C15" t="s">
        <v>411</v>
      </c>
      <c r="D15" s="144"/>
    </row>
    <row r="17" spans="1:4" x14ac:dyDescent="0.2">
      <c r="A17" t="str">
        <f>Forside!$B$3</f>
        <v>Udfyldes automatisk</v>
      </c>
      <c r="B17" t="s">
        <v>550</v>
      </c>
      <c r="C17" t="s">
        <v>375</v>
      </c>
      <c r="D17" s="144"/>
    </row>
    <row r="18" spans="1:4" x14ac:dyDescent="0.2">
      <c r="A18" t="str">
        <f>Forside!$B$3</f>
        <v>Udfyldes automatisk</v>
      </c>
      <c r="B18" t="s">
        <v>550</v>
      </c>
      <c r="C18" t="s">
        <v>376</v>
      </c>
      <c r="D18" s="144"/>
    </row>
    <row r="19" spans="1:4" x14ac:dyDescent="0.2">
      <c r="A19" t="str">
        <f>Forside!$B$3</f>
        <v>Udfyldes automatisk</v>
      </c>
      <c r="B19" t="s">
        <v>550</v>
      </c>
      <c r="C19" t="s">
        <v>411</v>
      </c>
      <c r="D19" s="144"/>
    </row>
    <row r="21" spans="1:4" x14ac:dyDescent="0.2">
      <c r="A21" t="str">
        <f>Forside!$B$3</f>
        <v>Udfyldes automatisk</v>
      </c>
      <c r="B21" t="s">
        <v>621</v>
      </c>
      <c r="C21" t="s">
        <v>375</v>
      </c>
      <c r="D21" s="144"/>
    </row>
    <row r="22" spans="1:4" x14ac:dyDescent="0.2">
      <c r="A22" t="str">
        <f>Forside!$B$3</f>
        <v>Udfyldes automatisk</v>
      </c>
      <c r="B22" t="s">
        <v>621</v>
      </c>
      <c r="C22" t="s">
        <v>376</v>
      </c>
      <c r="D22" s="144"/>
    </row>
    <row r="23" spans="1:4" x14ac:dyDescent="0.2">
      <c r="A23" t="str">
        <f>Forside!$B$3</f>
        <v>Udfyldes automatisk</v>
      </c>
      <c r="B23" t="s">
        <v>621</v>
      </c>
      <c r="C23" t="s">
        <v>411</v>
      </c>
      <c r="D23" s="144"/>
    </row>
    <row r="24" spans="1:4" x14ac:dyDescent="0.2">
      <c r="B24" t="s">
        <v>5</v>
      </c>
    </row>
    <row r="25" spans="1:4" x14ac:dyDescent="0.2">
      <c r="A25" t="str">
        <f>Forside!$B$3</f>
        <v>Udfyldes automatisk</v>
      </c>
      <c r="B25" t="s">
        <v>622</v>
      </c>
      <c r="C25" t="s">
        <v>375</v>
      </c>
      <c r="D25" s="144"/>
    </row>
    <row r="26" spans="1:4" x14ac:dyDescent="0.2">
      <c r="A26" t="str">
        <f>Forside!$B$3</f>
        <v>Udfyldes automatisk</v>
      </c>
      <c r="B26" t="s">
        <v>622</v>
      </c>
      <c r="C26" t="s">
        <v>376</v>
      </c>
      <c r="D26" s="144"/>
    </row>
    <row r="27" spans="1:4" x14ac:dyDescent="0.2">
      <c r="A27" t="str">
        <f>Forside!$B$3</f>
        <v>Udfyldes automatisk</v>
      </c>
      <c r="B27" t="s">
        <v>622</v>
      </c>
      <c r="C27" t="s">
        <v>411</v>
      </c>
      <c r="D27" s="144"/>
    </row>
    <row r="28" spans="1:4" x14ac:dyDescent="0.2">
      <c r="A28" t="str">
        <f>Forside!$B$3</f>
        <v>Udfyldes automatisk</v>
      </c>
      <c r="B28" t="s">
        <v>622</v>
      </c>
      <c r="C28" t="s">
        <v>551</v>
      </c>
      <c r="D28" s="144"/>
    </row>
    <row r="30" spans="1:4" x14ac:dyDescent="0.2">
      <c r="A30" s="89" t="str">
        <f>Forside!$B$3</f>
        <v>Udfyldes automatisk</v>
      </c>
      <c r="B30" s="89" t="s">
        <v>623</v>
      </c>
      <c r="C30" t="s">
        <v>375</v>
      </c>
      <c r="D30" s="144"/>
    </row>
    <row r="31" spans="1:4" x14ac:dyDescent="0.2">
      <c r="A31" s="89" t="str">
        <f>Forside!$B$3</f>
        <v>Udfyldes automatisk</v>
      </c>
      <c r="B31" s="89" t="s">
        <v>623</v>
      </c>
      <c r="C31" t="s">
        <v>376</v>
      </c>
      <c r="D31" s="144"/>
    </row>
    <row r="32" spans="1:4" x14ac:dyDescent="0.2">
      <c r="A32" s="89" t="str">
        <f>Forside!$B$3</f>
        <v>Udfyldes automatisk</v>
      </c>
      <c r="B32" s="89" t="s">
        <v>623</v>
      </c>
      <c r="C32" t="s">
        <v>411</v>
      </c>
      <c r="D32" s="144"/>
    </row>
    <row r="33" spans="1:4" x14ac:dyDescent="0.2">
      <c r="A33" s="89" t="str">
        <f>Forside!$B$3</f>
        <v>Udfyldes automatisk</v>
      </c>
      <c r="B33" s="89" t="s">
        <v>623</v>
      </c>
      <c r="C33" t="s">
        <v>552</v>
      </c>
      <c r="D33" s="144"/>
    </row>
    <row r="35" spans="1:4" x14ac:dyDescent="0.2">
      <c r="A35" t="str">
        <f>Forside!$B$3</f>
        <v>Udfyldes automatisk</v>
      </c>
      <c r="B35" t="s">
        <v>624</v>
      </c>
      <c r="C35" t="s">
        <v>375</v>
      </c>
      <c r="D35" s="144"/>
    </row>
    <row r="36" spans="1:4" x14ac:dyDescent="0.2">
      <c r="A36" t="str">
        <f>Forside!$B$3</f>
        <v>Udfyldes automatisk</v>
      </c>
      <c r="B36" t="s">
        <v>624</v>
      </c>
      <c r="C36" t="s">
        <v>376</v>
      </c>
      <c r="D36" s="144"/>
    </row>
    <row r="37" spans="1:4" x14ac:dyDescent="0.2">
      <c r="A37" t="str">
        <f>Forside!$B$3</f>
        <v>Udfyldes automatisk</v>
      </c>
      <c r="B37" t="s">
        <v>624</v>
      </c>
      <c r="C37" t="s">
        <v>411</v>
      </c>
      <c r="D37" s="144"/>
    </row>
    <row r="40" spans="1:4" ht="13.5" thickBot="1" x14ac:dyDescent="0.25">
      <c r="B40" s="131" t="s">
        <v>602</v>
      </c>
      <c r="C40" s="131"/>
      <c r="D40" s="131"/>
    </row>
    <row r="41" spans="1:4" ht="13.5" thickBot="1" x14ac:dyDescent="0.25">
      <c r="A41" s="63" t="s">
        <v>404</v>
      </c>
      <c r="B41" s="63" t="s">
        <v>608</v>
      </c>
      <c r="C41" s="64" t="s">
        <v>406</v>
      </c>
    </row>
    <row r="42" spans="1:4" ht="13.5" thickBot="1" x14ac:dyDescent="0.25">
      <c r="A42" s="63" t="str">
        <f>Forside!$B$3</f>
        <v>Udfyldes automatisk</v>
      </c>
      <c r="B42" s="63" t="s">
        <v>11</v>
      </c>
      <c r="C42" s="145"/>
    </row>
    <row r="43" spans="1:4" ht="13.5" thickBot="1" x14ac:dyDescent="0.25">
      <c r="A43" s="63" t="str">
        <f>Forside!$B$3</f>
        <v>Udfyldes automatisk</v>
      </c>
      <c r="B43" s="63" t="s">
        <v>13</v>
      </c>
      <c r="C43" s="145"/>
    </row>
    <row r="44" spans="1:4" ht="13.5" thickBot="1" x14ac:dyDescent="0.25">
      <c r="A44" s="63" t="str">
        <f>Forside!$B$3</f>
        <v>Udfyldes automatisk</v>
      </c>
      <c r="B44" s="63" t="s">
        <v>14</v>
      </c>
      <c r="C44" s="145"/>
    </row>
    <row r="45" spans="1:4" ht="13.5" thickBot="1" x14ac:dyDescent="0.25">
      <c r="A45" s="63" t="str">
        <f>Forside!$B$3</f>
        <v>Udfyldes automatisk</v>
      </c>
      <c r="B45" s="63" t="s">
        <v>409</v>
      </c>
      <c r="C45" s="145"/>
    </row>
    <row r="46" spans="1:4" ht="13.5" thickBot="1" x14ac:dyDescent="0.25">
      <c r="A46" s="63" t="str">
        <f>Forside!$B$3</f>
        <v>Udfyldes automatisk</v>
      </c>
      <c r="B46" s="63" t="s">
        <v>607</v>
      </c>
      <c r="C46" s="145"/>
    </row>
    <row r="47" spans="1:4" ht="13.5" thickBot="1" x14ac:dyDescent="0.25">
      <c r="A47" s="63" t="str">
        <f>Forside!$B$3</f>
        <v>Udfyldes automatisk</v>
      </c>
      <c r="B47" s="63" t="s">
        <v>15</v>
      </c>
      <c r="C47" s="145"/>
    </row>
    <row r="48" spans="1:4" ht="13.5" thickBot="1" x14ac:dyDescent="0.25">
      <c r="A48" s="63" t="str">
        <f>Forside!$B$3</f>
        <v>Udfyldes automatisk</v>
      </c>
      <c r="B48" s="63" t="s">
        <v>16</v>
      </c>
      <c r="C48" s="145"/>
    </row>
    <row r="49" spans="1:4" ht="13.5" thickBot="1" x14ac:dyDescent="0.25">
      <c r="A49" s="65" t="str">
        <f>Forside!$B$3</f>
        <v>Udfyldes automatisk</v>
      </c>
      <c r="B49" s="65" t="s">
        <v>410</v>
      </c>
      <c r="C49" s="145">
        <f>SUM(C42:C48)</f>
        <v>0</v>
      </c>
    </row>
    <row r="52" spans="1:4" x14ac:dyDescent="0.2">
      <c r="B52" s="93" t="s">
        <v>626</v>
      </c>
    </row>
    <row r="53" spans="1:4" x14ac:dyDescent="0.2">
      <c r="A53" t="s">
        <v>404</v>
      </c>
      <c r="B53" t="s">
        <v>627</v>
      </c>
      <c r="C53" t="s">
        <v>628</v>
      </c>
      <c r="D53" t="s">
        <v>553</v>
      </c>
    </row>
    <row r="54" spans="1:4" x14ac:dyDescent="0.2">
      <c r="A54" t="str">
        <f>Forside!$B$3</f>
        <v>Udfyldes automatisk</v>
      </c>
      <c r="B54" s="144"/>
      <c r="C54" s="144"/>
      <c r="D54" s="144"/>
    </row>
    <row r="55" spans="1:4" x14ac:dyDescent="0.2">
      <c r="A55" t="str">
        <f>Forside!$B$3</f>
        <v>Udfyldes automatisk</v>
      </c>
      <c r="B55" s="144"/>
      <c r="C55" s="144"/>
      <c r="D55" s="144"/>
    </row>
    <row r="58" spans="1:4" x14ac:dyDescent="0.2">
      <c r="B58" s="131" t="s">
        <v>629</v>
      </c>
      <c r="C58" s="131"/>
      <c r="D58" s="131"/>
    </row>
    <row r="59" spans="1:4" x14ac:dyDescent="0.2">
      <c r="A59" s="91" t="s">
        <v>404</v>
      </c>
      <c r="B59" s="91" t="s">
        <v>627</v>
      </c>
      <c r="C59" s="91" t="s">
        <v>630</v>
      </c>
    </row>
    <row r="60" spans="1:4" x14ac:dyDescent="0.2">
      <c r="A60" s="88" t="str">
        <f>Forside!$B$3</f>
        <v>Udfyldes automatisk</v>
      </c>
      <c r="B60" s="146"/>
      <c r="C60" s="146"/>
    </row>
    <row r="61" spans="1:4" x14ac:dyDescent="0.2">
      <c r="A61" s="88" t="str">
        <f>Forside!$B$3</f>
        <v>Udfyldes automatisk</v>
      </c>
      <c r="B61" s="147"/>
      <c r="C61" s="147"/>
    </row>
  </sheetData>
  <sheetProtection algorithmName="SHA-512" hashValue="RgTvD+xqnNxq8nHcAlA0s1YHK4VfVhgOIcnRvJ1yyjTvgTaG8L0MKfP/jyZzEepgnVunAy1jIr3f+Ao3rXjNZg==" saltValue="KitjI0TG0+m394hcaCNT4g==" spinCount="100000" sheet="1" objects="1" scenarios="1"/>
  <phoneticPr fontId="25" type="noConversion"/>
  <pageMargins left="0.7" right="0.7" top="0.75" bottom="0.75" header="0.3" footer="0.3"/>
  <pageSetup paperSize="9"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9">
    <tabColor rgb="FF0070C0"/>
  </sheetPr>
  <dimension ref="A1:M51"/>
  <sheetViews>
    <sheetView showGridLines="0" workbookViewId="0">
      <pane ySplit="1" topLeftCell="A2" activePane="bottomLeft" state="frozen"/>
      <selection pane="bottomLeft" activeCell="C2" sqref="C2"/>
    </sheetView>
  </sheetViews>
  <sheetFormatPr defaultRowHeight="12.75" x14ac:dyDescent="0.2"/>
  <cols>
    <col min="1" max="1" width="7.42578125" hidden="1" customWidth="1"/>
    <col min="2" max="2" width="12.42578125" hidden="1" customWidth="1"/>
    <col min="3" max="3" width="18.140625" bestFit="1" customWidth="1"/>
    <col min="4" max="4" width="9.7109375" bestFit="1" customWidth="1"/>
    <col min="5" max="5" width="11" bestFit="1" customWidth="1"/>
    <col min="6" max="6" width="9.28515625" bestFit="1" customWidth="1"/>
    <col min="7" max="7" width="14.7109375" bestFit="1" customWidth="1"/>
    <col min="8" max="8" width="21.7109375" bestFit="1" customWidth="1"/>
    <col min="9" max="9" width="16.28515625" bestFit="1" customWidth="1"/>
    <col min="10" max="10" width="22" bestFit="1" customWidth="1"/>
    <col min="11" max="11" width="16.42578125" customWidth="1"/>
    <col min="12" max="12" width="17.42578125" customWidth="1"/>
    <col min="13" max="13" width="8.28515625" bestFit="1" customWidth="1"/>
  </cols>
  <sheetData>
    <row r="1" spans="1:13" x14ac:dyDescent="0.2">
      <c r="A1" t="s">
        <v>200</v>
      </c>
      <c r="B1" t="s">
        <v>404</v>
      </c>
      <c r="C1" t="s">
        <v>412</v>
      </c>
      <c r="D1" t="s">
        <v>413</v>
      </c>
      <c r="E1" t="s">
        <v>414</v>
      </c>
      <c r="F1" t="s">
        <v>80</v>
      </c>
      <c r="G1" t="s">
        <v>415</v>
      </c>
      <c r="H1" t="s">
        <v>416</v>
      </c>
      <c r="I1" t="s">
        <v>417</v>
      </c>
      <c r="J1" t="s">
        <v>418</v>
      </c>
      <c r="K1" t="s">
        <v>419</v>
      </c>
      <c r="L1" t="s">
        <v>420</v>
      </c>
      <c r="M1" t="s">
        <v>421</v>
      </c>
    </row>
    <row r="2" spans="1:13" x14ac:dyDescent="0.2">
      <c r="A2">
        <f>Forside!$B$4</f>
        <v>2025</v>
      </c>
      <c r="B2" t="str">
        <f>Forside!$B$3</f>
        <v>Udfyldes automatisk</v>
      </c>
      <c r="C2" s="144"/>
      <c r="D2" s="144"/>
      <c r="E2" s="144"/>
      <c r="F2" s="144"/>
      <c r="G2" s="148"/>
      <c r="H2" s="144"/>
      <c r="I2" s="144"/>
      <c r="J2" s="144"/>
      <c r="K2" s="144"/>
      <c r="L2" s="144"/>
      <c r="M2" s="144"/>
    </row>
    <row r="3" spans="1:13" x14ac:dyDescent="0.2">
      <c r="A3">
        <f>Forside!$B$4</f>
        <v>2025</v>
      </c>
      <c r="B3" t="str">
        <f>Forside!$B$3</f>
        <v>Udfyldes automatisk</v>
      </c>
      <c r="C3" s="144"/>
      <c r="D3" s="144"/>
      <c r="E3" s="144"/>
      <c r="F3" s="144"/>
      <c r="G3" s="148"/>
      <c r="H3" s="144"/>
      <c r="I3" s="144"/>
      <c r="J3" s="144"/>
      <c r="K3" s="144"/>
      <c r="L3" s="144"/>
      <c r="M3" s="144"/>
    </row>
    <row r="4" spans="1:13" x14ac:dyDescent="0.2">
      <c r="A4">
        <f>Forside!$B$4</f>
        <v>2025</v>
      </c>
      <c r="B4" t="str">
        <f>Forside!$B$3</f>
        <v>Udfyldes automatisk</v>
      </c>
      <c r="C4" s="144"/>
      <c r="D4" s="144"/>
      <c r="E4" s="144"/>
      <c r="F4" s="144"/>
      <c r="G4" s="148"/>
      <c r="H4" s="144"/>
      <c r="I4" s="144"/>
      <c r="J4" s="144"/>
      <c r="K4" s="144"/>
      <c r="L4" s="144"/>
      <c r="M4" s="144"/>
    </row>
    <row r="5" spans="1:13" x14ac:dyDescent="0.2">
      <c r="A5">
        <f>Forside!$B$4</f>
        <v>2025</v>
      </c>
      <c r="B5" t="str">
        <f>Forside!$B$3</f>
        <v>Udfyldes automatisk</v>
      </c>
      <c r="C5" s="144"/>
      <c r="D5" s="144"/>
      <c r="E5" s="144"/>
      <c r="F5" s="144"/>
      <c r="G5" s="148"/>
      <c r="H5" s="144"/>
      <c r="I5" s="144"/>
      <c r="J5" s="144"/>
      <c r="K5" s="144"/>
      <c r="L5" s="144"/>
      <c r="M5" s="144"/>
    </row>
    <row r="6" spans="1:13" x14ac:dyDescent="0.2">
      <c r="A6">
        <f>Forside!$B$4</f>
        <v>2025</v>
      </c>
      <c r="B6" t="str">
        <f>Forside!$B$3</f>
        <v>Udfyldes automatisk</v>
      </c>
      <c r="C6" s="144"/>
      <c r="D6" s="144"/>
      <c r="E6" s="144"/>
      <c r="F6" s="144"/>
      <c r="G6" s="148"/>
      <c r="H6" s="144"/>
      <c r="I6" s="144"/>
      <c r="J6" s="144"/>
      <c r="K6" s="144"/>
      <c r="L6" s="144"/>
      <c r="M6" s="144"/>
    </row>
    <row r="7" spans="1:13" x14ac:dyDescent="0.2">
      <c r="A7">
        <f>Forside!$B$4</f>
        <v>2025</v>
      </c>
      <c r="B7" t="str">
        <f>Forside!$B$3</f>
        <v>Udfyldes automatisk</v>
      </c>
      <c r="C7" s="144"/>
      <c r="D7" s="144"/>
      <c r="E7" s="144"/>
      <c r="F7" s="144"/>
      <c r="G7" s="148"/>
      <c r="H7" s="144"/>
      <c r="I7" s="144"/>
      <c r="J7" s="144"/>
      <c r="K7" s="144"/>
      <c r="L7" s="144"/>
      <c r="M7" s="144"/>
    </row>
    <row r="8" spans="1:13" x14ac:dyDescent="0.2">
      <c r="A8">
        <f>Forside!$B$4</f>
        <v>2025</v>
      </c>
      <c r="B8" t="str">
        <f>Forside!$B$3</f>
        <v>Udfyldes automatisk</v>
      </c>
      <c r="C8" s="144"/>
      <c r="D8" s="144"/>
      <c r="E8" s="144"/>
      <c r="F8" s="144"/>
      <c r="G8" s="148"/>
      <c r="H8" s="144"/>
      <c r="I8" s="144"/>
      <c r="J8" s="144"/>
      <c r="K8" s="144"/>
      <c r="L8" s="144"/>
      <c r="M8" s="144"/>
    </row>
    <row r="9" spans="1:13" x14ac:dyDescent="0.2">
      <c r="A9">
        <f>Forside!$B$4</f>
        <v>2025</v>
      </c>
      <c r="B9" t="str">
        <f>Forside!$B$3</f>
        <v>Udfyldes automatisk</v>
      </c>
      <c r="C9" s="144"/>
      <c r="D9" s="144"/>
      <c r="E9" s="144"/>
      <c r="F9" s="144"/>
      <c r="G9" s="148"/>
      <c r="H9" s="144"/>
      <c r="I9" s="144"/>
      <c r="J9" s="144"/>
      <c r="K9" s="144"/>
      <c r="L9" s="144"/>
      <c r="M9" s="144"/>
    </row>
    <row r="10" spans="1:13" x14ac:dyDescent="0.2">
      <c r="A10">
        <f>Forside!$B$4</f>
        <v>2025</v>
      </c>
      <c r="B10" t="str">
        <f>Forside!$B$3</f>
        <v>Udfyldes automatisk</v>
      </c>
      <c r="C10" s="144"/>
      <c r="D10" s="144"/>
      <c r="E10" s="144"/>
      <c r="F10" s="144"/>
      <c r="G10" s="148"/>
      <c r="H10" s="144"/>
      <c r="I10" s="144"/>
      <c r="J10" s="144"/>
      <c r="K10" s="144"/>
      <c r="L10" s="144"/>
      <c r="M10" s="144"/>
    </row>
    <row r="11" spans="1:13" x14ac:dyDescent="0.2">
      <c r="A11">
        <f>Forside!$B$4</f>
        <v>2025</v>
      </c>
      <c r="B11" t="str">
        <f>Forside!$B$3</f>
        <v>Udfyldes automatisk</v>
      </c>
      <c r="C11" s="144"/>
      <c r="D11" s="144"/>
      <c r="E11" s="144"/>
      <c r="F11" s="144"/>
      <c r="G11" s="148"/>
      <c r="H11" s="144"/>
      <c r="I11" s="144"/>
      <c r="J11" s="144"/>
      <c r="K11" s="144"/>
      <c r="L11" s="144"/>
      <c r="M11" s="144"/>
    </row>
    <row r="12" spans="1:13" x14ac:dyDescent="0.2">
      <c r="A12">
        <f>Forside!$B$4</f>
        <v>2025</v>
      </c>
      <c r="B12" t="str">
        <f>Forside!$B$3</f>
        <v>Udfyldes automatisk</v>
      </c>
      <c r="C12" s="144"/>
      <c r="D12" s="144"/>
      <c r="E12" s="144"/>
      <c r="F12" s="144"/>
      <c r="G12" s="148"/>
      <c r="H12" s="144"/>
      <c r="I12" s="144"/>
      <c r="J12" s="144"/>
      <c r="K12" s="144"/>
      <c r="L12" s="144"/>
      <c r="M12" s="144"/>
    </row>
    <row r="13" spans="1:13" x14ac:dyDescent="0.2">
      <c r="A13">
        <f>Forside!$B$4</f>
        <v>2025</v>
      </c>
      <c r="B13" t="str">
        <f>Forside!$B$3</f>
        <v>Udfyldes automatisk</v>
      </c>
      <c r="C13" s="144"/>
      <c r="D13" s="144"/>
      <c r="E13" s="144"/>
      <c r="F13" s="144"/>
      <c r="G13" s="148"/>
      <c r="H13" s="144"/>
      <c r="I13" s="144"/>
      <c r="J13" s="144"/>
      <c r="K13" s="144"/>
      <c r="L13" s="144"/>
      <c r="M13" s="144"/>
    </row>
    <row r="14" spans="1:13" x14ac:dyDescent="0.2">
      <c r="A14">
        <f>Forside!$B$4</f>
        <v>2025</v>
      </c>
      <c r="B14" t="str">
        <f>Forside!$B$3</f>
        <v>Udfyldes automatisk</v>
      </c>
      <c r="C14" s="144"/>
      <c r="D14" s="144"/>
      <c r="E14" s="144"/>
      <c r="F14" s="144"/>
      <c r="G14" s="148"/>
      <c r="H14" s="144"/>
      <c r="I14" s="144"/>
      <c r="J14" s="144"/>
      <c r="K14" s="144"/>
      <c r="L14" s="144"/>
      <c r="M14" s="144"/>
    </row>
    <row r="15" spans="1:13" x14ac:dyDescent="0.2">
      <c r="A15">
        <f>Forside!$B$4</f>
        <v>2025</v>
      </c>
      <c r="B15" t="str">
        <f>Forside!$B$3</f>
        <v>Udfyldes automatisk</v>
      </c>
      <c r="C15" s="144"/>
      <c r="D15" s="144"/>
      <c r="E15" s="144"/>
      <c r="F15" s="144"/>
      <c r="G15" s="148"/>
      <c r="H15" s="144"/>
      <c r="I15" s="144"/>
      <c r="J15" s="144"/>
      <c r="K15" s="144"/>
      <c r="L15" s="144"/>
      <c r="M15" s="144"/>
    </row>
    <row r="16" spans="1:13" x14ac:dyDescent="0.2">
      <c r="A16">
        <f>Forside!$B$4</f>
        <v>2025</v>
      </c>
      <c r="B16" t="str">
        <f>Forside!$B$3</f>
        <v>Udfyldes automatisk</v>
      </c>
      <c r="C16" s="144"/>
      <c r="D16" s="144"/>
      <c r="E16" s="144"/>
      <c r="F16" s="144"/>
      <c r="G16" s="148"/>
      <c r="H16" s="144"/>
      <c r="I16" s="144"/>
      <c r="J16" s="144"/>
      <c r="K16" s="144"/>
      <c r="L16" s="144"/>
      <c r="M16" s="144"/>
    </row>
    <row r="17" spans="1:13" x14ac:dyDescent="0.2">
      <c r="A17">
        <f>Forside!$B$4</f>
        <v>2025</v>
      </c>
      <c r="B17" t="str">
        <f>Forside!$B$3</f>
        <v>Udfyldes automatisk</v>
      </c>
      <c r="C17" s="144"/>
      <c r="D17" s="144"/>
      <c r="E17" s="144"/>
      <c r="F17" s="144"/>
      <c r="G17" s="148"/>
      <c r="H17" s="144"/>
      <c r="I17" s="144"/>
      <c r="J17" s="144"/>
      <c r="K17" s="144"/>
      <c r="L17" s="144"/>
      <c r="M17" s="144"/>
    </row>
    <row r="18" spans="1:13" x14ac:dyDescent="0.2">
      <c r="A18">
        <f>Forside!$B$4</f>
        <v>2025</v>
      </c>
      <c r="B18" t="str">
        <f>Forside!$B$3</f>
        <v>Udfyldes automatisk</v>
      </c>
      <c r="C18" s="144"/>
      <c r="D18" s="144"/>
      <c r="E18" s="144"/>
      <c r="F18" s="144"/>
      <c r="G18" s="148"/>
      <c r="H18" s="144"/>
      <c r="I18" s="144"/>
      <c r="J18" s="144"/>
      <c r="K18" s="144"/>
      <c r="L18" s="144"/>
      <c r="M18" s="144"/>
    </row>
    <row r="19" spans="1:13" x14ac:dyDescent="0.2">
      <c r="A19">
        <f>Forside!$B$4</f>
        <v>2025</v>
      </c>
      <c r="B19" t="str">
        <f>Forside!$B$3</f>
        <v>Udfyldes automatisk</v>
      </c>
      <c r="C19" s="144"/>
      <c r="D19" s="144"/>
      <c r="E19" s="144"/>
      <c r="F19" s="144"/>
      <c r="G19" s="148"/>
      <c r="H19" s="144"/>
      <c r="I19" s="144"/>
      <c r="J19" s="144"/>
      <c r="K19" s="144"/>
      <c r="L19" s="144"/>
      <c r="M19" s="144"/>
    </row>
    <row r="20" spans="1:13" x14ac:dyDescent="0.2">
      <c r="A20">
        <f>Forside!$B$4</f>
        <v>2025</v>
      </c>
      <c r="B20" t="str">
        <f>Forside!$B$3</f>
        <v>Udfyldes automatisk</v>
      </c>
      <c r="C20" s="144"/>
      <c r="D20" s="144"/>
      <c r="E20" s="144"/>
      <c r="F20" s="144"/>
      <c r="G20" s="148"/>
      <c r="H20" s="144"/>
      <c r="I20" s="144"/>
      <c r="J20" s="144"/>
      <c r="K20" s="144"/>
      <c r="L20" s="144"/>
      <c r="M20" s="144"/>
    </row>
    <row r="21" spans="1:13" x14ac:dyDescent="0.2">
      <c r="A21">
        <f>Forside!$B$4</f>
        <v>2025</v>
      </c>
      <c r="B21" t="str">
        <f>Forside!$B$3</f>
        <v>Udfyldes automatisk</v>
      </c>
      <c r="C21" s="144"/>
      <c r="D21" s="144"/>
      <c r="E21" s="144"/>
      <c r="F21" s="144"/>
      <c r="G21" s="148"/>
      <c r="H21" s="144"/>
      <c r="I21" s="144"/>
      <c r="J21" s="144"/>
      <c r="K21" s="144"/>
      <c r="L21" s="144"/>
      <c r="M21" s="144"/>
    </row>
    <row r="22" spans="1:13" x14ac:dyDescent="0.2">
      <c r="A22">
        <f>Forside!$B$4</f>
        <v>2025</v>
      </c>
      <c r="B22" t="str">
        <f>Forside!$B$3</f>
        <v>Udfyldes automatisk</v>
      </c>
      <c r="C22" s="144"/>
      <c r="D22" s="144"/>
      <c r="E22" s="144"/>
      <c r="F22" s="144"/>
      <c r="G22" s="148"/>
      <c r="H22" s="144"/>
      <c r="I22" s="144"/>
      <c r="J22" s="144"/>
      <c r="K22" s="144"/>
      <c r="L22" s="144"/>
      <c r="M22" s="144"/>
    </row>
    <row r="23" spans="1:13" x14ac:dyDescent="0.2">
      <c r="A23">
        <f>Forside!$B$4</f>
        <v>2025</v>
      </c>
      <c r="B23" t="str">
        <f>Forside!$B$3</f>
        <v>Udfyldes automatisk</v>
      </c>
      <c r="C23" s="144"/>
      <c r="D23" s="144"/>
      <c r="E23" s="144"/>
      <c r="F23" s="144"/>
      <c r="G23" s="148"/>
      <c r="H23" s="144"/>
      <c r="I23" s="144"/>
      <c r="J23" s="144"/>
      <c r="K23" s="144"/>
      <c r="L23" s="144"/>
      <c r="M23" s="144"/>
    </row>
    <row r="24" spans="1:13" x14ac:dyDescent="0.2">
      <c r="A24">
        <f>Forside!$B$4</f>
        <v>2025</v>
      </c>
      <c r="B24" t="str">
        <f>Forside!$B$3</f>
        <v>Udfyldes automatisk</v>
      </c>
      <c r="C24" s="144"/>
      <c r="D24" s="144"/>
      <c r="E24" s="144"/>
      <c r="F24" s="144"/>
      <c r="G24" s="148"/>
      <c r="H24" s="144"/>
      <c r="I24" s="144"/>
      <c r="J24" s="144"/>
      <c r="K24" s="144"/>
      <c r="L24" s="144"/>
      <c r="M24" s="144"/>
    </row>
    <row r="25" spans="1:13" x14ac:dyDescent="0.2">
      <c r="A25">
        <f>Forside!$B$4</f>
        <v>2025</v>
      </c>
      <c r="B25" t="str">
        <f>Forside!$B$3</f>
        <v>Udfyldes automatisk</v>
      </c>
      <c r="C25" s="144"/>
      <c r="D25" s="144"/>
      <c r="E25" s="144"/>
      <c r="F25" s="144"/>
      <c r="G25" s="148"/>
      <c r="H25" s="144"/>
      <c r="I25" s="144"/>
      <c r="J25" s="144"/>
      <c r="K25" s="144"/>
      <c r="L25" s="144"/>
      <c r="M25" s="144"/>
    </row>
    <row r="26" spans="1:13" x14ac:dyDescent="0.2">
      <c r="A26">
        <f>Forside!$B$4</f>
        <v>2025</v>
      </c>
      <c r="B26" t="str">
        <f>Forside!$B$3</f>
        <v>Udfyldes automatisk</v>
      </c>
      <c r="C26" s="144"/>
      <c r="D26" s="144"/>
      <c r="E26" s="144"/>
      <c r="F26" s="144"/>
      <c r="G26" s="148"/>
      <c r="H26" s="144"/>
      <c r="I26" s="144"/>
      <c r="J26" s="144"/>
      <c r="K26" s="144"/>
      <c r="L26" s="144"/>
      <c r="M26" s="144"/>
    </row>
    <row r="27" spans="1:13" x14ac:dyDescent="0.2">
      <c r="A27">
        <f>Forside!$B$4</f>
        <v>2025</v>
      </c>
      <c r="B27" t="str">
        <f>Forside!$B$3</f>
        <v>Udfyldes automatisk</v>
      </c>
      <c r="C27" s="144"/>
      <c r="D27" s="144"/>
      <c r="E27" s="144"/>
      <c r="F27" s="144"/>
      <c r="G27" s="148"/>
      <c r="H27" s="144"/>
      <c r="I27" s="144"/>
      <c r="J27" s="144"/>
      <c r="K27" s="144"/>
      <c r="L27" s="144"/>
      <c r="M27" s="144"/>
    </row>
    <row r="28" spans="1:13" x14ac:dyDescent="0.2">
      <c r="A28">
        <f>Forside!$B$4</f>
        <v>2025</v>
      </c>
      <c r="B28" t="str">
        <f>Forside!$B$3</f>
        <v>Udfyldes automatisk</v>
      </c>
      <c r="C28" s="144"/>
      <c r="D28" s="144"/>
      <c r="E28" s="144"/>
      <c r="F28" s="144"/>
      <c r="G28" s="148"/>
      <c r="H28" s="144"/>
      <c r="I28" s="144"/>
      <c r="J28" s="144"/>
      <c r="K28" s="144"/>
      <c r="L28" s="144"/>
      <c r="M28" s="144"/>
    </row>
    <row r="29" spans="1:13" x14ac:dyDescent="0.2">
      <c r="A29">
        <f>Forside!$B$4</f>
        <v>2025</v>
      </c>
      <c r="B29" t="str">
        <f>Forside!$B$3</f>
        <v>Udfyldes automatisk</v>
      </c>
      <c r="C29" s="144"/>
      <c r="D29" s="144"/>
      <c r="E29" s="144"/>
      <c r="F29" s="144"/>
      <c r="G29" s="148"/>
      <c r="H29" s="144"/>
      <c r="I29" s="144"/>
      <c r="J29" s="144"/>
      <c r="K29" s="144"/>
      <c r="L29" s="144"/>
      <c r="M29" s="144"/>
    </row>
    <row r="30" spans="1:13" x14ac:dyDescent="0.2">
      <c r="A30">
        <f>Forside!$B$4</f>
        <v>2025</v>
      </c>
      <c r="B30" t="str">
        <f>Forside!$B$3</f>
        <v>Udfyldes automatisk</v>
      </c>
      <c r="C30" s="144"/>
      <c r="D30" s="144"/>
      <c r="E30" s="144"/>
      <c r="F30" s="144"/>
      <c r="G30" s="148"/>
      <c r="H30" s="144"/>
      <c r="I30" s="144"/>
      <c r="J30" s="144"/>
      <c r="K30" s="144"/>
      <c r="L30" s="144"/>
      <c r="M30" s="144"/>
    </row>
    <row r="31" spans="1:13" x14ac:dyDescent="0.2">
      <c r="A31">
        <f>Forside!$B$4</f>
        <v>2025</v>
      </c>
      <c r="B31" t="str">
        <f>Forside!$B$3</f>
        <v>Udfyldes automatisk</v>
      </c>
      <c r="C31" s="144"/>
      <c r="D31" s="144"/>
      <c r="E31" s="144"/>
      <c r="F31" s="144"/>
      <c r="G31" s="148"/>
      <c r="H31" s="144"/>
      <c r="I31" s="144"/>
      <c r="J31" s="144"/>
      <c r="K31" s="144"/>
      <c r="L31" s="144"/>
      <c r="M31" s="144"/>
    </row>
    <row r="32" spans="1:13" x14ac:dyDescent="0.2">
      <c r="A32">
        <f>Forside!$B$4</f>
        <v>2025</v>
      </c>
      <c r="B32" t="str">
        <f>Forside!$B$3</f>
        <v>Udfyldes automatisk</v>
      </c>
      <c r="C32" s="144"/>
      <c r="D32" s="144"/>
      <c r="E32" s="144"/>
      <c r="F32" s="144"/>
      <c r="G32" s="148"/>
      <c r="H32" s="144"/>
      <c r="I32" s="144"/>
      <c r="J32" s="144"/>
      <c r="K32" s="144"/>
      <c r="L32" s="144"/>
      <c r="M32" s="144"/>
    </row>
    <row r="33" spans="1:13" x14ac:dyDescent="0.2">
      <c r="A33">
        <f>Forside!$B$4</f>
        <v>2025</v>
      </c>
      <c r="B33" t="str">
        <f>Forside!$B$3</f>
        <v>Udfyldes automatisk</v>
      </c>
      <c r="C33" s="144"/>
      <c r="D33" s="144"/>
      <c r="E33" s="144"/>
      <c r="F33" s="144"/>
      <c r="G33" s="148"/>
      <c r="H33" s="144"/>
      <c r="I33" s="144"/>
      <c r="J33" s="144"/>
      <c r="K33" s="144"/>
      <c r="L33" s="144"/>
      <c r="M33" s="144"/>
    </row>
    <row r="34" spans="1:13" x14ac:dyDescent="0.2">
      <c r="A34">
        <f>Forside!$B$4</f>
        <v>2025</v>
      </c>
      <c r="B34" t="str">
        <f>Forside!$B$3</f>
        <v>Udfyldes automatisk</v>
      </c>
      <c r="C34" s="144"/>
      <c r="D34" s="144"/>
      <c r="E34" s="144"/>
      <c r="F34" s="144"/>
      <c r="G34" s="148"/>
      <c r="H34" s="144"/>
      <c r="I34" s="144"/>
      <c r="J34" s="144"/>
      <c r="K34" s="144"/>
      <c r="L34" s="144"/>
      <c r="M34" s="144"/>
    </row>
    <row r="35" spans="1:13" x14ac:dyDescent="0.2">
      <c r="A35">
        <f>Forside!$B$4</f>
        <v>2025</v>
      </c>
      <c r="B35" t="str">
        <f>Forside!$B$3</f>
        <v>Udfyldes automatisk</v>
      </c>
      <c r="C35" s="144"/>
      <c r="D35" s="144"/>
      <c r="E35" s="144"/>
      <c r="F35" s="144"/>
      <c r="G35" s="148"/>
      <c r="H35" s="144"/>
      <c r="I35" s="144"/>
      <c r="J35" s="144"/>
      <c r="K35" s="144"/>
      <c r="L35" s="144"/>
      <c r="M35" s="144"/>
    </row>
    <row r="36" spans="1:13" x14ac:dyDescent="0.2">
      <c r="A36">
        <f>Forside!$B$4</f>
        <v>2025</v>
      </c>
      <c r="B36" t="str">
        <f>Forside!$B$3</f>
        <v>Udfyldes automatisk</v>
      </c>
      <c r="C36" s="144"/>
      <c r="D36" s="144"/>
      <c r="E36" s="144"/>
      <c r="F36" s="144"/>
      <c r="G36" s="148"/>
      <c r="H36" s="144"/>
      <c r="I36" s="144"/>
      <c r="J36" s="144"/>
      <c r="K36" s="144"/>
      <c r="L36" s="144"/>
      <c r="M36" s="144"/>
    </row>
    <row r="37" spans="1:13" x14ac:dyDescent="0.2">
      <c r="A37">
        <f>Forside!$B$4</f>
        <v>2025</v>
      </c>
      <c r="B37" t="str">
        <f>Forside!$B$3</f>
        <v>Udfyldes automatisk</v>
      </c>
      <c r="C37" s="144"/>
      <c r="D37" s="144"/>
      <c r="E37" s="144"/>
      <c r="F37" s="144"/>
      <c r="G37" s="148"/>
      <c r="H37" s="144"/>
      <c r="I37" s="144"/>
      <c r="J37" s="144"/>
      <c r="K37" s="144"/>
      <c r="L37" s="144"/>
      <c r="M37" s="144"/>
    </row>
    <row r="38" spans="1:13" x14ac:dyDescent="0.2">
      <c r="A38">
        <f>Forside!$B$4</f>
        <v>2025</v>
      </c>
      <c r="B38" t="str">
        <f>Forside!$B$3</f>
        <v>Udfyldes automatisk</v>
      </c>
      <c r="C38" s="144"/>
      <c r="D38" s="144"/>
      <c r="E38" s="144"/>
      <c r="F38" s="144"/>
      <c r="G38" s="148"/>
      <c r="H38" s="144"/>
      <c r="I38" s="144"/>
      <c r="J38" s="144"/>
      <c r="K38" s="144"/>
      <c r="L38" s="144"/>
      <c r="M38" s="144"/>
    </row>
    <row r="39" spans="1:13" x14ac:dyDescent="0.2">
      <c r="A39">
        <f>Forside!$B$4</f>
        <v>2025</v>
      </c>
      <c r="B39" t="str">
        <f>Forside!$B$3</f>
        <v>Udfyldes automatisk</v>
      </c>
      <c r="C39" s="144"/>
      <c r="D39" s="144"/>
      <c r="E39" s="144"/>
      <c r="F39" s="144"/>
      <c r="G39" s="148"/>
      <c r="H39" s="144"/>
      <c r="I39" s="144"/>
      <c r="J39" s="144"/>
      <c r="K39" s="144"/>
      <c r="L39" s="144"/>
      <c r="M39" s="144"/>
    </row>
    <row r="40" spans="1:13" x14ac:dyDescent="0.2">
      <c r="A40">
        <f>Forside!$B$4</f>
        <v>2025</v>
      </c>
      <c r="B40" t="str">
        <f>Forside!$B$3</f>
        <v>Udfyldes automatisk</v>
      </c>
      <c r="C40" s="144"/>
      <c r="D40" s="144"/>
      <c r="E40" s="144"/>
      <c r="F40" s="144"/>
      <c r="G40" s="148"/>
      <c r="H40" s="144"/>
      <c r="I40" s="144"/>
      <c r="J40" s="144"/>
      <c r="K40" s="144"/>
      <c r="L40" s="144"/>
      <c r="M40" s="144"/>
    </row>
    <row r="41" spans="1:13" x14ac:dyDescent="0.2">
      <c r="A41">
        <f>Forside!$B$4</f>
        <v>2025</v>
      </c>
      <c r="B41" t="str">
        <f>Forside!$B$3</f>
        <v>Udfyldes automatisk</v>
      </c>
      <c r="C41" s="144"/>
      <c r="D41" s="144"/>
      <c r="E41" s="144"/>
      <c r="F41" s="144"/>
      <c r="G41" s="148"/>
      <c r="H41" s="144"/>
      <c r="I41" s="144"/>
      <c r="J41" s="144"/>
      <c r="K41" s="144"/>
      <c r="L41" s="144"/>
      <c r="M41" s="144"/>
    </row>
    <row r="42" spans="1:13" x14ac:dyDescent="0.2">
      <c r="A42">
        <f>Forside!$B$4</f>
        <v>2025</v>
      </c>
      <c r="B42" t="str">
        <f>Forside!$B$3</f>
        <v>Udfyldes automatisk</v>
      </c>
      <c r="C42" s="144"/>
      <c r="D42" s="144"/>
      <c r="E42" s="144"/>
      <c r="F42" s="144"/>
      <c r="G42" s="148"/>
      <c r="H42" s="144"/>
      <c r="I42" s="144"/>
      <c r="J42" s="144"/>
      <c r="K42" s="144"/>
      <c r="L42" s="144"/>
      <c r="M42" s="144"/>
    </row>
    <row r="43" spans="1:13" x14ac:dyDescent="0.2">
      <c r="A43">
        <f>Forside!$B$4</f>
        <v>2025</v>
      </c>
      <c r="B43" t="str">
        <f>Forside!$B$3</f>
        <v>Udfyldes automatisk</v>
      </c>
      <c r="C43" s="144"/>
      <c r="D43" s="144"/>
      <c r="E43" s="144"/>
      <c r="F43" s="144"/>
      <c r="G43" s="148"/>
      <c r="H43" s="144"/>
      <c r="I43" s="144"/>
      <c r="J43" s="144"/>
      <c r="K43" s="144"/>
      <c r="L43" s="144"/>
      <c r="M43" s="144"/>
    </row>
    <row r="44" spans="1:13" x14ac:dyDescent="0.2">
      <c r="A44">
        <f>Forside!$B$4</f>
        <v>2025</v>
      </c>
      <c r="B44" t="str">
        <f>Forside!$B$3</f>
        <v>Udfyldes automatisk</v>
      </c>
      <c r="C44" s="144"/>
      <c r="D44" s="144"/>
      <c r="E44" s="144"/>
      <c r="F44" s="144"/>
      <c r="G44" s="148"/>
      <c r="H44" s="144"/>
      <c r="I44" s="144"/>
      <c r="J44" s="144"/>
      <c r="K44" s="144"/>
      <c r="L44" s="144"/>
      <c r="M44" s="144"/>
    </row>
    <row r="45" spans="1:13" x14ac:dyDescent="0.2">
      <c r="A45">
        <f>Forside!$B$4</f>
        <v>2025</v>
      </c>
      <c r="B45" t="str">
        <f>Forside!$B$3</f>
        <v>Udfyldes automatisk</v>
      </c>
      <c r="C45" s="144"/>
      <c r="D45" s="144"/>
      <c r="E45" s="144"/>
      <c r="F45" s="144"/>
      <c r="G45" s="148"/>
      <c r="H45" s="144"/>
      <c r="I45" s="144"/>
      <c r="J45" s="144"/>
      <c r="K45" s="144"/>
      <c r="L45" s="144"/>
      <c r="M45" s="144"/>
    </row>
    <row r="46" spans="1:13" x14ac:dyDescent="0.2">
      <c r="A46">
        <f>Forside!$B$4</f>
        <v>2025</v>
      </c>
      <c r="B46" t="str">
        <f>Forside!$B$3</f>
        <v>Udfyldes automatisk</v>
      </c>
      <c r="C46" s="144"/>
      <c r="D46" s="144"/>
      <c r="E46" s="144"/>
      <c r="F46" s="144"/>
      <c r="G46" s="148"/>
      <c r="H46" s="144"/>
      <c r="I46" s="144"/>
      <c r="J46" s="144"/>
      <c r="K46" s="144"/>
      <c r="L46" s="144"/>
      <c r="M46" s="144"/>
    </row>
    <row r="47" spans="1:13" x14ac:dyDescent="0.2">
      <c r="A47">
        <f>Forside!$B$4</f>
        <v>2025</v>
      </c>
      <c r="B47" t="str">
        <f>Forside!$B$3</f>
        <v>Udfyldes automatisk</v>
      </c>
      <c r="C47" s="144"/>
      <c r="D47" s="144"/>
      <c r="E47" s="144"/>
      <c r="F47" s="144"/>
      <c r="G47" s="148"/>
      <c r="H47" s="144"/>
      <c r="I47" s="144"/>
      <c r="J47" s="144"/>
      <c r="K47" s="144"/>
      <c r="L47" s="144"/>
      <c r="M47" s="144"/>
    </row>
    <row r="48" spans="1:13" x14ac:dyDescent="0.2">
      <c r="A48">
        <f>Forside!$B$4</f>
        <v>2025</v>
      </c>
      <c r="B48" t="str">
        <f>Forside!$B$3</f>
        <v>Udfyldes automatisk</v>
      </c>
      <c r="C48" s="144"/>
      <c r="D48" s="144"/>
      <c r="E48" s="144"/>
      <c r="F48" s="144"/>
      <c r="G48" s="148"/>
      <c r="H48" s="144"/>
      <c r="I48" s="144"/>
      <c r="J48" s="144"/>
      <c r="K48" s="144"/>
      <c r="L48" s="144"/>
      <c r="M48" s="144"/>
    </row>
    <row r="49" spans="1:13" x14ac:dyDescent="0.2">
      <c r="A49">
        <f>Forside!$B$4</f>
        <v>2025</v>
      </c>
      <c r="B49" t="str">
        <f>Forside!$B$3</f>
        <v>Udfyldes automatisk</v>
      </c>
      <c r="C49" s="144"/>
      <c r="D49" s="144"/>
      <c r="E49" s="144"/>
      <c r="F49" s="144"/>
      <c r="G49" s="148"/>
      <c r="H49" s="144"/>
      <c r="I49" s="144"/>
      <c r="J49" s="144"/>
      <c r="K49" s="144"/>
      <c r="L49" s="144"/>
      <c r="M49" s="144"/>
    </row>
    <row r="50" spans="1:13" x14ac:dyDescent="0.2">
      <c r="A50">
        <f>Forside!$B$4</f>
        <v>2025</v>
      </c>
      <c r="B50" t="str">
        <f>Forside!$B$3</f>
        <v>Udfyldes automatisk</v>
      </c>
      <c r="C50" s="144"/>
      <c r="D50" s="144"/>
      <c r="E50" s="144"/>
      <c r="F50" s="144"/>
      <c r="G50" s="148"/>
      <c r="H50" s="144"/>
      <c r="I50" s="144"/>
      <c r="J50" s="144"/>
      <c r="K50" s="144"/>
      <c r="L50" s="144"/>
      <c r="M50" s="144"/>
    </row>
    <row r="51" spans="1:13" x14ac:dyDescent="0.2">
      <c r="A51">
        <f>Forside!$B$4</f>
        <v>2025</v>
      </c>
      <c r="B51" t="str">
        <f>Forside!$B$3</f>
        <v>Udfyldes automatisk</v>
      </c>
      <c r="C51" s="144"/>
      <c r="D51" s="144"/>
      <c r="E51" s="144"/>
      <c r="F51" s="144"/>
      <c r="G51" s="148"/>
      <c r="H51" s="144"/>
      <c r="I51" s="144"/>
      <c r="J51" s="144"/>
      <c r="K51" s="144"/>
      <c r="L51" s="144"/>
      <c r="M51" s="144"/>
    </row>
  </sheetData>
  <sheetProtection algorithmName="SHA-512" hashValue="g8Ge4YNyBUzpCxmk2awuzwbN5T3f6iERIdINFgb9zkwps1ZSqVhUBp+VkfWrlWdzDEEKlsNAf9vLRWuzmvEFAQ==" saltValue="RVhc3Pc7V7m/zbxKrVRHQQ==" spinCount="100000" sheet="1" objects="1" scenarios="1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800-000000000000}">
          <x14:formula1>
            <xm:f>Stamdata!$F$2:$F$4</xm:f>
          </x14:formula1>
          <xm:sqref>H2:H51</xm:sqref>
        </x14:dataValidation>
        <x14:dataValidation type="list" allowBlank="1" showInputMessage="1" showErrorMessage="1" xr:uid="{00000000-0002-0000-0800-000001000000}">
          <x14:formula1>
            <xm:f>Stamdata!$G$2:$G$3</xm:f>
          </x14:formula1>
          <xm:sqref>F2:F51</xm:sqref>
        </x14:dataValidation>
        <x14:dataValidation type="list" allowBlank="1" showInputMessage="1" showErrorMessage="1" xr:uid="{00000000-0002-0000-0800-000003000000}">
          <x14:formula1>
            <xm:f>Stamdata!$J$2:$J$3</xm:f>
          </x14:formula1>
          <xm:sqref>I2:I51</xm:sqref>
        </x14:dataValidation>
        <x14:dataValidation type="list" allowBlank="1" showInputMessage="1" showErrorMessage="1" xr:uid="{00000000-0002-0000-0800-000004000000}">
          <x14:formula1>
            <xm:f>Stamdata!$K$2:$K$42</xm:f>
          </x14:formula1>
          <xm:sqref>J2:J51</xm:sqref>
        </x14:dataValidation>
        <x14:dataValidation type="list" allowBlank="1" showInputMessage="1" showErrorMessage="1" xr:uid="{00000000-0002-0000-0800-000002000000}">
          <x14:formula1>
            <xm:f>Stamdata!$H$4:$H$5</xm:f>
          </x14:formula1>
          <xm:sqref>C3:C51</xm:sqref>
        </x14:dataValidation>
        <x14:dataValidation type="list" allowBlank="1" showInputMessage="1" showErrorMessage="1" xr:uid="{9B6BD943-DC47-4496-A008-D2722DF35AEF}">
          <x14:formula1>
            <xm:f>Stamdata!$H$4:$H$6</xm:f>
          </x14:formula1>
          <xm:sqref>C2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10">
    <tabColor rgb="FF0070C0"/>
  </sheetPr>
  <dimension ref="A1:O51"/>
  <sheetViews>
    <sheetView showGridLines="0" topLeftCell="C1" workbookViewId="0">
      <pane ySplit="1" topLeftCell="A2" activePane="bottomLeft" state="frozen"/>
      <selection pane="bottomLeft" activeCell="D2" sqref="D2"/>
    </sheetView>
  </sheetViews>
  <sheetFormatPr defaultRowHeight="12.75" x14ac:dyDescent="0.2"/>
  <cols>
    <col min="1" max="1" width="5.5703125" hidden="1" customWidth="1"/>
    <col min="2" max="2" width="17.5703125" hidden="1" customWidth="1"/>
    <col min="3" max="3" width="0.42578125" hidden="1" customWidth="1"/>
    <col min="4" max="4" width="9.7109375" bestFit="1" customWidth="1"/>
    <col min="5" max="5" width="11" bestFit="1" customWidth="1"/>
    <col min="6" max="6" width="12.28515625" bestFit="1" customWidth="1"/>
    <col min="7" max="7" width="9.28515625" bestFit="1" customWidth="1"/>
    <col min="8" max="8" width="14.7109375" bestFit="1" customWidth="1"/>
    <col min="9" max="9" width="21.7109375" bestFit="1" customWidth="1"/>
    <col min="10" max="10" width="15" bestFit="1" customWidth="1"/>
    <col min="11" max="11" width="16.28515625" bestFit="1" customWidth="1"/>
    <col min="12" max="12" width="22" bestFit="1" customWidth="1"/>
    <col min="13" max="13" width="21.85546875" bestFit="1" customWidth="1"/>
    <col min="14" max="14" width="21.28515625" bestFit="1" customWidth="1"/>
    <col min="15" max="15" width="8.28515625" bestFit="1" customWidth="1"/>
  </cols>
  <sheetData>
    <row r="1" spans="1:15" x14ac:dyDescent="0.2">
      <c r="A1" t="s">
        <v>200</v>
      </c>
      <c r="B1" t="s">
        <v>404</v>
      </c>
      <c r="C1" t="s">
        <v>412</v>
      </c>
      <c r="D1" t="s">
        <v>413</v>
      </c>
      <c r="E1" t="s">
        <v>414</v>
      </c>
      <c r="F1" t="s">
        <v>422</v>
      </c>
      <c r="G1" t="s">
        <v>80</v>
      </c>
      <c r="H1" t="s">
        <v>415</v>
      </c>
      <c r="I1" t="s">
        <v>416</v>
      </c>
      <c r="J1" t="s">
        <v>423</v>
      </c>
      <c r="K1" t="s">
        <v>417</v>
      </c>
      <c r="L1" t="s">
        <v>418</v>
      </c>
      <c r="M1" t="s">
        <v>419</v>
      </c>
      <c r="N1" t="s">
        <v>420</v>
      </c>
      <c r="O1" t="s">
        <v>421</v>
      </c>
    </row>
    <row r="2" spans="1:15" x14ac:dyDescent="0.2">
      <c r="A2">
        <f>Forside!$B$4</f>
        <v>2025</v>
      </c>
      <c r="B2" t="str">
        <f>Forside!$B$3</f>
        <v>Udfyldes automatisk</v>
      </c>
      <c r="C2" s="156" t="s">
        <v>634</v>
      </c>
      <c r="D2" s="144"/>
      <c r="E2" s="144"/>
      <c r="F2" s="144"/>
      <c r="G2" s="144"/>
      <c r="H2" s="148"/>
      <c r="I2" s="144"/>
      <c r="J2" s="144"/>
      <c r="K2" s="144"/>
      <c r="L2" s="144"/>
      <c r="M2" s="144"/>
      <c r="N2" s="144"/>
      <c r="O2" s="144"/>
    </row>
    <row r="3" spans="1:15" x14ac:dyDescent="0.2">
      <c r="A3">
        <f>Forside!$B$4</f>
        <v>2025</v>
      </c>
      <c r="B3" t="str">
        <f>Forside!$B$3</f>
        <v>Udfyldes automatisk</v>
      </c>
      <c r="C3" s="156" t="s">
        <v>634</v>
      </c>
      <c r="D3" s="144"/>
      <c r="E3" s="144"/>
      <c r="F3" s="144"/>
      <c r="G3" s="144"/>
      <c r="H3" s="148"/>
      <c r="I3" s="144"/>
      <c r="J3" s="144"/>
      <c r="K3" s="144"/>
      <c r="L3" s="144"/>
      <c r="M3" s="144"/>
      <c r="N3" s="144"/>
      <c r="O3" s="144"/>
    </row>
    <row r="4" spans="1:15" x14ac:dyDescent="0.2">
      <c r="A4">
        <f>Forside!$B$4</f>
        <v>2025</v>
      </c>
      <c r="B4" t="str">
        <f>Forside!$B$3</f>
        <v>Udfyldes automatisk</v>
      </c>
      <c r="C4" s="156" t="s">
        <v>634</v>
      </c>
      <c r="D4" s="144"/>
      <c r="E4" s="144"/>
      <c r="F4" s="144"/>
      <c r="G4" s="144"/>
      <c r="H4" s="148"/>
      <c r="I4" s="144"/>
      <c r="J4" s="144"/>
      <c r="K4" s="144"/>
      <c r="L4" s="144"/>
      <c r="M4" s="144"/>
      <c r="N4" s="144"/>
      <c r="O4" s="144"/>
    </row>
    <row r="5" spans="1:15" x14ac:dyDescent="0.2">
      <c r="A5">
        <f>Forside!$B$4</f>
        <v>2025</v>
      </c>
      <c r="B5" t="str">
        <f>Forside!$B$3</f>
        <v>Udfyldes automatisk</v>
      </c>
      <c r="C5" s="156" t="s">
        <v>634</v>
      </c>
      <c r="D5" s="144"/>
      <c r="E5" s="144"/>
      <c r="F5" s="144"/>
      <c r="G5" s="144"/>
      <c r="H5" s="148"/>
      <c r="I5" s="144"/>
      <c r="J5" s="144"/>
      <c r="K5" s="144"/>
      <c r="L5" s="144"/>
      <c r="M5" s="144"/>
      <c r="N5" s="144"/>
      <c r="O5" s="144"/>
    </row>
    <row r="6" spans="1:15" x14ac:dyDescent="0.2">
      <c r="A6">
        <f>Forside!$B$4</f>
        <v>2025</v>
      </c>
      <c r="B6" t="str">
        <f>Forside!$B$3</f>
        <v>Udfyldes automatisk</v>
      </c>
      <c r="C6" s="156" t="s">
        <v>634</v>
      </c>
      <c r="D6" s="144"/>
      <c r="E6" s="144"/>
      <c r="F6" s="144"/>
      <c r="G6" s="144"/>
      <c r="H6" s="148"/>
      <c r="I6" s="144"/>
      <c r="J6" s="144"/>
      <c r="K6" s="144"/>
      <c r="L6" s="144"/>
      <c r="M6" s="144"/>
      <c r="N6" s="144"/>
      <c r="O6" s="144"/>
    </row>
    <row r="7" spans="1:15" x14ac:dyDescent="0.2">
      <c r="A7">
        <f>Forside!$B$4</f>
        <v>2025</v>
      </c>
      <c r="B7" t="str">
        <f>Forside!$B$3</f>
        <v>Udfyldes automatisk</v>
      </c>
      <c r="C7" s="156" t="s">
        <v>634</v>
      </c>
      <c r="D7" s="144"/>
      <c r="E7" s="144"/>
      <c r="F7" s="144"/>
      <c r="G7" s="144"/>
      <c r="H7" s="148"/>
      <c r="I7" s="144"/>
      <c r="J7" s="144"/>
      <c r="K7" s="144"/>
      <c r="L7" s="144"/>
      <c r="M7" s="144"/>
      <c r="N7" s="144"/>
      <c r="O7" s="144"/>
    </row>
    <row r="8" spans="1:15" x14ac:dyDescent="0.2">
      <c r="A8">
        <f>Forside!$B$4</f>
        <v>2025</v>
      </c>
      <c r="B8" t="str">
        <f>Forside!$B$3</f>
        <v>Udfyldes automatisk</v>
      </c>
      <c r="C8" s="156" t="s">
        <v>634</v>
      </c>
      <c r="D8" s="144"/>
      <c r="E8" s="144"/>
      <c r="F8" s="144"/>
      <c r="G8" s="144"/>
      <c r="H8" s="148"/>
      <c r="I8" s="144"/>
      <c r="J8" s="144"/>
      <c r="K8" s="144"/>
      <c r="L8" s="144"/>
      <c r="M8" s="144"/>
      <c r="N8" s="144"/>
      <c r="O8" s="144"/>
    </row>
    <row r="9" spans="1:15" x14ac:dyDescent="0.2">
      <c r="A9">
        <f>Forside!$B$4</f>
        <v>2025</v>
      </c>
      <c r="B9" t="str">
        <f>Forside!$B$3</f>
        <v>Udfyldes automatisk</v>
      </c>
      <c r="C9" s="156" t="s">
        <v>634</v>
      </c>
      <c r="D9" s="144"/>
      <c r="E9" s="144"/>
      <c r="F9" s="144"/>
      <c r="G9" s="144"/>
      <c r="H9" s="148"/>
      <c r="I9" s="144"/>
      <c r="J9" s="144"/>
      <c r="K9" s="144"/>
      <c r="L9" s="144"/>
      <c r="M9" s="144"/>
      <c r="N9" s="144"/>
      <c r="O9" s="144"/>
    </row>
    <row r="10" spans="1:15" x14ac:dyDescent="0.2">
      <c r="A10">
        <f>Forside!$B$4</f>
        <v>2025</v>
      </c>
      <c r="B10" t="str">
        <f>Forside!$B$3</f>
        <v>Udfyldes automatisk</v>
      </c>
      <c r="C10" s="156" t="s">
        <v>634</v>
      </c>
      <c r="D10" s="144"/>
      <c r="E10" s="144"/>
      <c r="F10" s="144"/>
      <c r="G10" s="144"/>
      <c r="H10" s="148"/>
      <c r="I10" s="144"/>
      <c r="J10" s="144"/>
      <c r="K10" s="144"/>
      <c r="L10" s="144"/>
      <c r="M10" s="144"/>
      <c r="N10" s="144"/>
      <c r="O10" s="144"/>
    </row>
    <row r="11" spans="1:15" x14ac:dyDescent="0.2">
      <c r="A11">
        <f>Forside!$B$4</f>
        <v>2025</v>
      </c>
      <c r="B11" t="str">
        <f>Forside!$B$3</f>
        <v>Udfyldes automatisk</v>
      </c>
      <c r="C11" s="156" t="s">
        <v>634</v>
      </c>
      <c r="D11" s="144"/>
      <c r="E11" s="144"/>
      <c r="F11" s="144"/>
      <c r="G11" s="144"/>
      <c r="H11" s="148"/>
      <c r="I11" s="144"/>
      <c r="J11" s="144"/>
      <c r="K11" s="144"/>
      <c r="L11" s="144"/>
      <c r="M11" s="144"/>
      <c r="N11" s="144"/>
      <c r="O11" s="144"/>
    </row>
    <row r="12" spans="1:15" x14ac:dyDescent="0.2">
      <c r="A12">
        <f>Forside!$B$4</f>
        <v>2025</v>
      </c>
      <c r="B12" t="str">
        <f>Forside!$B$3</f>
        <v>Udfyldes automatisk</v>
      </c>
      <c r="C12" s="156" t="s">
        <v>634</v>
      </c>
      <c r="D12" s="144"/>
      <c r="E12" s="144"/>
      <c r="F12" s="144"/>
      <c r="G12" s="144"/>
      <c r="H12" s="148"/>
      <c r="I12" s="144"/>
      <c r="J12" s="144"/>
      <c r="K12" s="144"/>
      <c r="L12" s="144"/>
      <c r="M12" s="144"/>
      <c r="N12" s="144"/>
      <c r="O12" s="144"/>
    </row>
    <row r="13" spans="1:15" x14ac:dyDescent="0.2">
      <c r="A13">
        <f>Forside!$B$4</f>
        <v>2025</v>
      </c>
      <c r="B13" t="str">
        <f>Forside!$B$3</f>
        <v>Udfyldes automatisk</v>
      </c>
      <c r="C13" s="156" t="s">
        <v>634</v>
      </c>
      <c r="D13" s="144"/>
      <c r="E13" s="144"/>
      <c r="F13" s="144"/>
      <c r="G13" s="144"/>
      <c r="H13" s="148"/>
      <c r="I13" s="144"/>
      <c r="J13" s="144"/>
      <c r="K13" s="144"/>
      <c r="L13" s="144"/>
      <c r="M13" s="144"/>
      <c r="N13" s="144"/>
      <c r="O13" s="144"/>
    </row>
    <row r="14" spans="1:15" x14ac:dyDescent="0.2">
      <c r="A14">
        <f>Forside!$B$4</f>
        <v>2025</v>
      </c>
      <c r="B14" t="str">
        <f>Forside!$B$3</f>
        <v>Udfyldes automatisk</v>
      </c>
      <c r="C14" s="156" t="s">
        <v>634</v>
      </c>
      <c r="D14" s="144"/>
      <c r="E14" s="144"/>
      <c r="F14" s="144"/>
      <c r="G14" s="144"/>
      <c r="H14" s="148"/>
      <c r="I14" s="144"/>
      <c r="J14" s="144"/>
      <c r="K14" s="144"/>
      <c r="L14" s="144"/>
      <c r="M14" s="144"/>
      <c r="N14" s="144"/>
      <c r="O14" s="144"/>
    </row>
    <row r="15" spans="1:15" x14ac:dyDescent="0.2">
      <c r="A15">
        <f>Forside!$B$4</f>
        <v>2025</v>
      </c>
      <c r="B15" t="str">
        <f>Forside!$B$3</f>
        <v>Udfyldes automatisk</v>
      </c>
      <c r="C15" s="156" t="s">
        <v>634</v>
      </c>
      <c r="D15" s="144"/>
      <c r="E15" s="144"/>
      <c r="F15" s="144"/>
      <c r="G15" s="144"/>
      <c r="H15" s="148"/>
      <c r="I15" s="144"/>
      <c r="J15" s="144"/>
      <c r="K15" s="144"/>
      <c r="L15" s="144"/>
      <c r="M15" s="144"/>
      <c r="N15" s="144"/>
      <c r="O15" s="144"/>
    </row>
    <row r="16" spans="1:15" x14ac:dyDescent="0.2">
      <c r="A16">
        <f>Forside!$B$4</f>
        <v>2025</v>
      </c>
      <c r="B16" t="str">
        <f>Forside!$B$3</f>
        <v>Udfyldes automatisk</v>
      </c>
      <c r="C16" s="156" t="s">
        <v>634</v>
      </c>
      <c r="D16" s="144"/>
      <c r="E16" s="144"/>
      <c r="F16" s="144"/>
      <c r="G16" s="144"/>
      <c r="H16" s="148"/>
      <c r="I16" s="144"/>
      <c r="J16" s="144"/>
      <c r="K16" s="144"/>
      <c r="L16" s="144"/>
      <c r="M16" s="144"/>
      <c r="N16" s="144"/>
      <c r="O16" s="144"/>
    </row>
    <row r="17" spans="1:15" x14ac:dyDescent="0.2">
      <c r="A17">
        <f>Forside!$B$4</f>
        <v>2025</v>
      </c>
      <c r="B17" t="str">
        <f>Forside!$B$3</f>
        <v>Udfyldes automatisk</v>
      </c>
      <c r="C17" s="156" t="s">
        <v>634</v>
      </c>
      <c r="D17" s="144"/>
      <c r="E17" s="144"/>
      <c r="F17" s="144"/>
      <c r="G17" s="144"/>
      <c r="H17" s="148"/>
      <c r="I17" s="144"/>
      <c r="J17" s="144"/>
      <c r="K17" s="144"/>
      <c r="L17" s="144"/>
      <c r="M17" s="144"/>
      <c r="N17" s="144"/>
      <c r="O17" s="144"/>
    </row>
    <row r="18" spans="1:15" x14ac:dyDescent="0.2">
      <c r="A18">
        <f>Forside!$B$4</f>
        <v>2025</v>
      </c>
      <c r="B18" t="str">
        <f>Forside!$B$3</f>
        <v>Udfyldes automatisk</v>
      </c>
      <c r="C18" s="156" t="s">
        <v>634</v>
      </c>
      <c r="D18" s="144"/>
      <c r="E18" s="144"/>
      <c r="F18" s="144"/>
      <c r="G18" s="144"/>
      <c r="H18" s="148"/>
      <c r="I18" s="144"/>
      <c r="J18" s="144"/>
      <c r="K18" s="144"/>
      <c r="L18" s="144"/>
      <c r="M18" s="144"/>
      <c r="N18" s="144"/>
      <c r="O18" s="144"/>
    </row>
    <row r="19" spans="1:15" x14ac:dyDescent="0.2">
      <c r="A19">
        <f>Forside!$B$4</f>
        <v>2025</v>
      </c>
      <c r="B19" t="str">
        <f>Forside!$B$3</f>
        <v>Udfyldes automatisk</v>
      </c>
      <c r="C19" s="156" t="s">
        <v>634</v>
      </c>
      <c r="D19" s="144"/>
      <c r="E19" s="144"/>
      <c r="F19" s="144"/>
      <c r="G19" s="144"/>
      <c r="H19" s="148"/>
      <c r="I19" s="144"/>
      <c r="J19" s="144"/>
      <c r="K19" s="144"/>
      <c r="L19" s="144"/>
      <c r="M19" s="144"/>
      <c r="N19" s="144"/>
      <c r="O19" s="144"/>
    </row>
    <row r="20" spans="1:15" x14ac:dyDescent="0.2">
      <c r="A20">
        <f>Forside!$B$4</f>
        <v>2025</v>
      </c>
      <c r="B20" t="str">
        <f>Forside!$B$3</f>
        <v>Udfyldes automatisk</v>
      </c>
      <c r="C20" s="156" t="s">
        <v>634</v>
      </c>
      <c r="D20" s="144"/>
      <c r="E20" s="144"/>
      <c r="F20" s="144"/>
      <c r="G20" s="144"/>
      <c r="H20" s="148"/>
      <c r="I20" s="144"/>
      <c r="J20" s="144"/>
      <c r="K20" s="144"/>
      <c r="L20" s="144"/>
      <c r="M20" s="144"/>
      <c r="N20" s="144"/>
      <c r="O20" s="144"/>
    </row>
    <row r="21" spans="1:15" x14ac:dyDescent="0.2">
      <c r="A21">
        <f>Forside!$B$4</f>
        <v>2025</v>
      </c>
      <c r="B21" t="str">
        <f>Forside!$B$3</f>
        <v>Udfyldes automatisk</v>
      </c>
      <c r="C21" s="156" t="s">
        <v>634</v>
      </c>
      <c r="D21" s="144"/>
      <c r="E21" s="144"/>
      <c r="F21" s="144"/>
      <c r="G21" s="144"/>
      <c r="H21" s="148"/>
      <c r="I21" s="144"/>
      <c r="J21" s="144"/>
      <c r="K21" s="144"/>
      <c r="L21" s="144"/>
      <c r="M21" s="144"/>
      <c r="N21" s="144"/>
      <c r="O21" s="144"/>
    </row>
    <row r="22" spans="1:15" x14ac:dyDescent="0.2">
      <c r="A22">
        <f>Forside!$B$4</f>
        <v>2025</v>
      </c>
      <c r="B22" t="str">
        <f>Forside!$B$3</f>
        <v>Udfyldes automatisk</v>
      </c>
      <c r="C22" s="156" t="s">
        <v>634</v>
      </c>
      <c r="D22" s="144"/>
      <c r="E22" s="144"/>
      <c r="F22" s="144"/>
      <c r="G22" s="144"/>
      <c r="H22" s="148"/>
      <c r="I22" s="144"/>
      <c r="J22" s="144"/>
      <c r="K22" s="144"/>
      <c r="L22" s="144"/>
      <c r="M22" s="144"/>
      <c r="N22" s="144"/>
      <c r="O22" s="144"/>
    </row>
    <row r="23" spans="1:15" x14ac:dyDescent="0.2">
      <c r="A23">
        <f>Forside!$B$4</f>
        <v>2025</v>
      </c>
      <c r="B23" t="str">
        <f>Forside!$B$3</f>
        <v>Udfyldes automatisk</v>
      </c>
      <c r="C23" s="156" t="s">
        <v>634</v>
      </c>
      <c r="D23" s="144"/>
      <c r="E23" s="144"/>
      <c r="F23" s="144"/>
      <c r="G23" s="144"/>
      <c r="H23" s="148"/>
      <c r="I23" s="144"/>
      <c r="J23" s="144"/>
      <c r="K23" s="144"/>
      <c r="L23" s="144"/>
      <c r="M23" s="144"/>
      <c r="N23" s="144"/>
      <c r="O23" s="144"/>
    </row>
    <row r="24" spans="1:15" x14ac:dyDescent="0.2">
      <c r="A24">
        <f>Forside!$B$4</f>
        <v>2025</v>
      </c>
      <c r="B24" t="str">
        <f>Forside!$B$3</f>
        <v>Udfyldes automatisk</v>
      </c>
      <c r="C24" s="156" t="s">
        <v>634</v>
      </c>
      <c r="D24" s="144"/>
      <c r="E24" s="144"/>
      <c r="F24" s="144"/>
      <c r="G24" s="144"/>
      <c r="H24" s="148"/>
      <c r="I24" s="144"/>
      <c r="J24" s="144"/>
      <c r="K24" s="144"/>
      <c r="L24" s="144"/>
      <c r="M24" s="144"/>
      <c r="N24" s="144"/>
      <c r="O24" s="144"/>
    </row>
    <row r="25" spans="1:15" x14ac:dyDescent="0.2">
      <c r="A25">
        <f>Forside!$B$4</f>
        <v>2025</v>
      </c>
      <c r="B25" t="str">
        <f>Forside!$B$3</f>
        <v>Udfyldes automatisk</v>
      </c>
      <c r="C25" s="156" t="s">
        <v>634</v>
      </c>
      <c r="D25" s="144"/>
      <c r="E25" s="144"/>
      <c r="F25" s="144"/>
      <c r="G25" s="144"/>
      <c r="H25" s="148"/>
      <c r="I25" s="144"/>
      <c r="J25" s="144"/>
      <c r="K25" s="144"/>
      <c r="L25" s="144"/>
      <c r="M25" s="144"/>
      <c r="N25" s="144"/>
      <c r="O25" s="144"/>
    </row>
    <row r="26" spans="1:15" x14ac:dyDescent="0.2">
      <c r="A26">
        <f>Forside!$B$4</f>
        <v>2025</v>
      </c>
      <c r="B26" t="str">
        <f>Forside!$B$3</f>
        <v>Udfyldes automatisk</v>
      </c>
      <c r="C26" s="156" t="s">
        <v>634</v>
      </c>
      <c r="D26" s="144"/>
      <c r="E26" s="144"/>
      <c r="F26" s="144"/>
      <c r="G26" s="144"/>
      <c r="H26" s="148"/>
      <c r="I26" s="144"/>
      <c r="J26" s="144"/>
      <c r="K26" s="144"/>
      <c r="L26" s="144"/>
      <c r="M26" s="144"/>
      <c r="N26" s="144"/>
      <c r="O26" s="144"/>
    </row>
    <row r="27" spans="1:15" x14ac:dyDescent="0.2">
      <c r="A27">
        <f>Forside!$B$4</f>
        <v>2025</v>
      </c>
      <c r="B27" t="str">
        <f>Forside!$B$3</f>
        <v>Udfyldes automatisk</v>
      </c>
      <c r="C27" s="156" t="s">
        <v>634</v>
      </c>
      <c r="D27" s="144"/>
      <c r="E27" s="144"/>
      <c r="F27" s="144"/>
      <c r="G27" s="144"/>
      <c r="H27" s="148"/>
      <c r="I27" s="144"/>
      <c r="J27" s="144"/>
      <c r="K27" s="144"/>
      <c r="L27" s="144"/>
      <c r="M27" s="144"/>
      <c r="N27" s="144"/>
      <c r="O27" s="144"/>
    </row>
    <row r="28" spans="1:15" x14ac:dyDescent="0.2">
      <c r="A28">
        <f>Forside!$B$4</f>
        <v>2025</v>
      </c>
      <c r="B28" t="str">
        <f>Forside!$B$3</f>
        <v>Udfyldes automatisk</v>
      </c>
      <c r="C28" s="156" t="s">
        <v>634</v>
      </c>
      <c r="D28" s="144"/>
      <c r="E28" s="144"/>
      <c r="F28" s="144"/>
      <c r="G28" s="144"/>
      <c r="H28" s="148"/>
      <c r="I28" s="144"/>
      <c r="J28" s="144"/>
      <c r="K28" s="144"/>
      <c r="L28" s="144"/>
      <c r="M28" s="144"/>
      <c r="N28" s="144"/>
      <c r="O28" s="144"/>
    </row>
    <row r="29" spans="1:15" x14ac:dyDescent="0.2">
      <c r="A29">
        <f>Forside!$B$4</f>
        <v>2025</v>
      </c>
      <c r="B29" t="str">
        <f>Forside!$B$3</f>
        <v>Udfyldes automatisk</v>
      </c>
      <c r="C29" s="156" t="s">
        <v>634</v>
      </c>
      <c r="D29" s="144"/>
      <c r="E29" s="144"/>
      <c r="F29" s="144"/>
      <c r="G29" s="144"/>
      <c r="H29" s="148"/>
      <c r="I29" s="144"/>
      <c r="J29" s="144"/>
      <c r="K29" s="144"/>
      <c r="L29" s="144"/>
      <c r="M29" s="144"/>
      <c r="N29" s="144"/>
      <c r="O29" s="144"/>
    </row>
    <row r="30" spans="1:15" x14ac:dyDescent="0.2">
      <c r="A30">
        <f>Forside!$B$4</f>
        <v>2025</v>
      </c>
      <c r="B30" t="str">
        <f>Forside!$B$3</f>
        <v>Udfyldes automatisk</v>
      </c>
      <c r="C30" s="156" t="s">
        <v>634</v>
      </c>
      <c r="D30" s="144"/>
      <c r="E30" s="144"/>
      <c r="F30" s="144"/>
      <c r="G30" s="144"/>
      <c r="H30" s="148"/>
      <c r="I30" s="144"/>
      <c r="J30" s="144"/>
      <c r="K30" s="144"/>
      <c r="L30" s="144"/>
      <c r="M30" s="144"/>
      <c r="N30" s="144"/>
      <c r="O30" s="144"/>
    </row>
    <row r="31" spans="1:15" x14ac:dyDescent="0.2">
      <c r="A31">
        <f>Forside!$B$4</f>
        <v>2025</v>
      </c>
      <c r="B31" t="str">
        <f>Forside!$B$3</f>
        <v>Udfyldes automatisk</v>
      </c>
      <c r="C31" s="156" t="s">
        <v>634</v>
      </c>
      <c r="D31" s="144"/>
      <c r="E31" s="144"/>
      <c r="F31" s="144"/>
      <c r="G31" s="144"/>
      <c r="H31" s="148"/>
      <c r="I31" s="144"/>
      <c r="J31" s="144"/>
      <c r="K31" s="144"/>
      <c r="L31" s="144"/>
      <c r="M31" s="144"/>
      <c r="N31" s="144"/>
      <c r="O31" s="144"/>
    </row>
    <row r="32" spans="1:15" x14ac:dyDescent="0.2">
      <c r="A32">
        <f>Forside!$B$4</f>
        <v>2025</v>
      </c>
      <c r="B32" t="str">
        <f>Forside!$B$3</f>
        <v>Udfyldes automatisk</v>
      </c>
      <c r="C32" s="156" t="s">
        <v>634</v>
      </c>
      <c r="D32" s="144"/>
      <c r="E32" s="144"/>
      <c r="F32" s="144"/>
      <c r="G32" s="144"/>
      <c r="H32" s="148"/>
      <c r="I32" s="144"/>
      <c r="J32" s="144"/>
      <c r="K32" s="144"/>
      <c r="L32" s="144"/>
      <c r="M32" s="144"/>
      <c r="N32" s="144"/>
      <c r="O32" s="144"/>
    </row>
    <row r="33" spans="1:15" x14ac:dyDescent="0.2">
      <c r="A33">
        <f>Forside!$B$4</f>
        <v>2025</v>
      </c>
      <c r="B33" t="str">
        <f>Forside!$B$3</f>
        <v>Udfyldes automatisk</v>
      </c>
      <c r="C33" s="156" t="s">
        <v>634</v>
      </c>
      <c r="D33" s="144"/>
      <c r="E33" s="144"/>
      <c r="F33" s="144"/>
      <c r="G33" s="144"/>
      <c r="H33" s="148"/>
      <c r="I33" s="144"/>
      <c r="J33" s="144"/>
      <c r="K33" s="144"/>
      <c r="L33" s="144"/>
      <c r="M33" s="144"/>
      <c r="N33" s="144"/>
      <c r="O33" s="144"/>
    </row>
    <row r="34" spans="1:15" x14ac:dyDescent="0.2">
      <c r="A34">
        <f>Forside!$B$4</f>
        <v>2025</v>
      </c>
      <c r="B34" t="str">
        <f>Forside!$B$3</f>
        <v>Udfyldes automatisk</v>
      </c>
      <c r="C34" s="156" t="s">
        <v>634</v>
      </c>
      <c r="D34" s="144"/>
      <c r="E34" s="144"/>
      <c r="F34" s="144"/>
      <c r="G34" s="144"/>
      <c r="H34" s="148"/>
      <c r="I34" s="144"/>
      <c r="J34" s="144"/>
      <c r="K34" s="144"/>
      <c r="L34" s="144"/>
      <c r="M34" s="144"/>
      <c r="N34" s="144"/>
      <c r="O34" s="144"/>
    </row>
    <row r="35" spans="1:15" x14ac:dyDescent="0.2">
      <c r="A35">
        <f>Forside!$B$4</f>
        <v>2025</v>
      </c>
      <c r="B35" t="str">
        <f>Forside!$B$3</f>
        <v>Udfyldes automatisk</v>
      </c>
      <c r="C35" s="156" t="s">
        <v>634</v>
      </c>
      <c r="D35" s="144"/>
      <c r="E35" s="144"/>
      <c r="F35" s="144"/>
      <c r="G35" s="144"/>
      <c r="H35" s="148"/>
      <c r="I35" s="144"/>
      <c r="J35" s="144"/>
      <c r="K35" s="144"/>
      <c r="L35" s="144"/>
      <c r="M35" s="144"/>
      <c r="N35" s="144"/>
      <c r="O35" s="144"/>
    </row>
    <row r="36" spans="1:15" x14ac:dyDescent="0.2">
      <c r="A36">
        <f>Forside!$B$4</f>
        <v>2025</v>
      </c>
      <c r="B36" t="str">
        <f>Forside!$B$3</f>
        <v>Udfyldes automatisk</v>
      </c>
      <c r="C36" s="156" t="s">
        <v>634</v>
      </c>
      <c r="D36" s="144"/>
      <c r="E36" s="144"/>
      <c r="F36" s="144"/>
      <c r="G36" s="144"/>
      <c r="H36" s="148"/>
      <c r="I36" s="144"/>
      <c r="J36" s="144"/>
      <c r="K36" s="144"/>
      <c r="L36" s="144"/>
      <c r="M36" s="144"/>
      <c r="N36" s="144"/>
      <c r="O36" s="144"/>
    </row>
    <row r="37" spans="1:15" x14ac:dyDescent="0.2">
      <c r="A37">
        <f>Forside!$B$4</f>
        <v>2025</v>
      </c>
      <c r="B37" t="str">
        <f>Forside!$B$3</f>
        <v>Udfyldes automatisk</v>
      </c>
      <c r="C37" s="156" t="s">
        <v>634</v>
      </c>
      <c r="D37" s="144"/>
      <c r="E37" s="144"/>
      <c r="F37" s="144"/>
      <c r="G37" s="144"/>
      <c r="H37" s="148"/>
      <c r="I37" s="144"/>
      <c r="J37" s="144"/>
      <c r="K37" s="144"/>
      <c r="L37" s="144"/>
      <c r="M37" s="144"/>
      <c r="N37" s="144"/>
      <c r="O37" s="144"/>
    </row>
    <row r="38" spans="1:15" x14ac:dyDescent="0.2">
      <c r="A38">
        <f>Forside!$B$4</f>
        <v>2025</v>
      </c>
      <c r="B38" t="str">
        <f>Forside!$B$3</f>
        <v>Udfyldes automatisk</v>
      </c>
      <c r="C38" s="156" t="s">
        <v>634</v>
      </c>
      <c r="D38" s="144"/>
      <c r="E38" s="144"/>
      <c r="F38" s="144"/>
      <c r="G38" s="144"/>
      <c r="H38" s="148"/>
      <c r="I38" s="144"/>
      <c r="J38" s="144"/>
      <c r="K38" s="144"/>
      <c r="L38" s="144"/>
      <c r="M38" s="144"/>
      <c r="N38" s="144"/>
      <c r="O38" s="144"/>
    </row>
    <row r="39" spans="1:15" x14ac:dyDescent="0.2">
      <c r="A39">
        <f>Forside!$B$4</f>
        <v>2025</v>
      </c>
      <c r="B39" t="str">
        <f>Forside!$B$3</f>
        <v>Udfyldes automatisk</v>
      </c>
      <c r="C39" s="156" t="s">
        <v>634</v>
      </c>
      <c r="D39" s="144"/>
      <c r="E39" s="144"/>
      <c r="F39" s="144"/>
      <c r="G39" s="144"/>
      <c r="H39" s="148"/>
      <c r="I39" s="144"/>
      <c r="J39" s="144"/>
      <c r="K39" s="144"/>
      <c r="L39" s="144"/>
      <c r="M39" s="144"/>
      <c r="N39" s="144"/>
      <c r="O39" s="144"/>
    </row>
    <row r="40" spans="1:15" x14ac:dyDescent="0.2">
      <c r="A40">
        <f>Forside!$B$4</f>
        <v>2025</v>
      </c>
      <c r="B40" t="str">
        <f>Forside!$B$3</f>
        <v>Udfyldes automatisk</v>
      </c>
      <c r="C40" s="156" t="s">
        <v>634</v>
      </c>
      <c r="D40" s="144"/>
      <c r="E40" s="144"/>
      <c r="F40" s="144"/>
      <c r="G40" s="144"/>
      <c r="H40" s="148"/>
      <c r="I40" s="144"/>
      <c r="J40" s="144"/>
      <c r="K40" s="144"/>
      <c r="L40" s="144"/>
      <c r="M40" s="144"/>
      <c r="N40" s="144"/>
      <c r="O40" s="144"/>
    </row>
    <row r="41" spans="1:15" x14ac:dyDescent="0.2">
      <c r="A41">
        <f>Forside!$B$4</f>
        <v>2025</v>
      </c>
      <c r="B41" t="str">
        <f>Forside!$B$3</f>
        <v>Udfyldes automatisk</v>
      </c>
      <c r="C41" s="156" t="s">
        <v>634</v>
      </c>
      <c r="D41" s="144"/>
      <c r="E41" s="144"/>
      <c r="F41" s="144"/>
      <c r="G41" s="144"/>
      <c r="H41" s="148"/>
      <c r="I41" s="144"/>
      <c r="J41" s="144"/>
      <c r="K41" s="144"/>
      <c r="L41" s="144"/>
      <c r="M41" s="144"/>
      <c r="N41" s="144"/>
      <c r="O41" s="144"/>
    </row>
    <row r="42" spans="1:15" x14ac:dyDescent="0.2">
      <c r="A42">
        <f>Forside!$B$4</f>
        <v>2025</v>
      </c>
      <c r="B42" t="str">
        <f>Forside!$B$3</f>
        <v>Udfyldes automatisk</v>
      </c>
      <c r="C42" s="156" t="s">
        <v>634</v>
      </c>
      <c r="D42" s="144"/>
      <c r="E42" s="144"/>
      <c r="F42" s="144"/>
      <c r="G42" s="144"/>
      <c r="H42" s="148"/>
      <c r="I42" s="144"/>
      <c r="J42" s="144"/>
      <c r="K42" s="144"/>
      <c r="L42" s="144"/>
      <c r="M42" s="144"/>
      <c r="N42" s="144"/>
      <c r="O42" s="144"/>
    </row>
    <row r="43" spans="1:15" x14ac:dyDescent="0.2">
      <c r="A43">
        <f>Forside!$B$4</f>
        <v>2025</v>
      </c>
      <c r="B43" t="str">
        <f>Forside!$B$3</f>
        <v>Udfyldes automatisk</v>
      </c>
      <c r="C43" s="156" t="s">
        <v>634</v>
      </c>
      <c r="D43" s="144"/>
      <c r="E43" s="144"/>
      <c r="F43" s="144"/>
      <c r="G43" s="144"/>
      <c r="H43" s="148"/>
      <c r="I43" s="144"/>
      <c r="J43" s="144"/>
      <c r="K43" s="144"/>
      <c r="L43" s="144"/>
      <c r="M43" s="144"/>
      <c r="N43" s="144"/>
      <c r="O43" s="144"/>
    </row>
    <row r="44" spans="1:15" x14ac:dyDescent="0.2">
      <c r="A44">
        <f>Forside!$B$4</f>
        <v>2025</v>
      </c>
      <c r="B44" t="str">
        <f>Forside!$B$3</f>
        <v>Udfyldes automatisk</v>
      </c>
      <c r="C44" s="156" t="s">
        <v>634</v>
      </c>
      <c r="D44" s="144"/>
      <c r="E44" s="144"/>
      <c r="F44" s="144"/>
      <c r="G44" s="144"/>
      <c r="H44" s="148"/>
      <c r="I44" s="144"/>
      <c r="J44" s="144"/>
      <c r="K44" s="144"/>
      <c r="L44" s="144"/>
      <c r="M44" s="144"/>
      <c r="N44" s="144"/>
      <c r="O44" s="144"/>
    </row>
    <row r="45" spans="1:15" x14ac:dyDescent="0.2">
      <c r="A45">
        <f>Forside!$B$4</f>
        <v>2025</v>
      </c>
      <c r="B45" t="str">
        <f>Forside!$B$3</f>
        <v>Udfyldes automatisk</v>
      </c>
      <c r="C45" s="156" t="s">
        <v>634</v>
      </c>
      <c r="D45" s="144"/>
      <c r="E45" s="144"/>
      <c r="F45" s="144"/>
      <c r="G45" s="144"/>
      <c r="H45" s="148"/>
      <c r="I45" s="144"/>
      <c r="J45" s="144"/>
      <c r="K45" s="144"/>
      <c r="L45" s="144"/>
      <c r="M45" s="144"/>
      <c r="N45" s="144"/>
      <c r="O45" s="144"/>
    </row>
    <row r="46" spans="1:15" x14ac:dyDescent="0.2">
      <c r="A46">
        <f>Forside!$B$4</f>
        <v>2025</v>
      </c>
      <c r="B46" t="str">
        <f>Forside!$B$3</f>
        <v>Udfyldes automatisk</v>
      </c>
      <c r="C46" s="156" t="s">
        <v>634</v>
      </c>
      <c r="D46" s="144"/>
      <c r="E46" s="144"/>
      <c r="F46" s="144"/>
      <c r="G46" s="144"/>
      <c r="H46" s="148"/>
      <c r="I46" s="144"/>
      <c r="J46" s="144"/>
      <c r="K46" s="144"/>
      <c r="L46" s="144"/>
      <c r="M46" s="144"/>
      <c r="N46" s="144"/>
      <c r="O46" s="144"/>
    </row>
    <row r="47" spans="1:15" x14ac:dyDescent="0.2">
      <c r="A47">
        <f>Forside!$B$4</f>
        <v>2025</v>
      </c>
      <c r="B47" t="str">
        <f>Forside!$B$3</f>
        <v>Udfyldes automatisk</v>
      </c>
      <c r="C47" s="156" t="s">
        <v>634</v>
      </c>
      <c r="D47" s="144"/>
      <c r="E47" s="144"/>
      <c r="F47" s="144"/>
      <c r="G47" s="144"/>
      <c r="H47" s="148"/>
      <c r="I47" s="144"/>
      <c r="J47" s="144"/>
      <c r="K47" s="144"/>
      <c r="L47" s="144"/>
      <c r="M47" s="144"/>
      <c r="N47" s="144"/>
      <c r="O47" s="144"/>
    </row>
    <row r="48" spans="1:15" x14ac:dyDescent="0.2">
      <c r="A48">
        <f>Forside!$B$4</f>
        <v>2025</v>
      </c>
      <c r="B48" t="str">
        <f>Forside!$B$3</f>
        <v>Udfyldes automatisk</v>
      </c>
      <c r="C48" s="156" t="s">
        <v>634</v>
      </c>
      <c r="D48" s="144"/>
      <c r="E48" s="144"/>
      <c r="F48" s="144"/>
      <c r="G48" s="144"/>
      <c r="H48" s="148"/>
      <c r="I48" s="144"/>
      <c r="J48" s="144"/>
      <c r="K48" s="144"/>
      <c r="L48" s="144"/>
      <c r="M48" s="144"/>
      <c r="N48" s="144"/>
      <c r="O48" s="144"/>
    </row>
    <row r="49" spans="1:15" x14ac:dyDescent="0.2">
      <c r="A49">
        <f>Forside!$B$4</f>
        <v>2025</v>
      </c>
      <c r="B49" t="str">
        <f>Forside!$B$3</f>
        <v>Udfyldes automatisk</v>
      </c>
      <c r="C49" s="156" t="s">
        <v>634</v>
      </c>
      <c r="D49" s="144"/>
      <c r="E49" s="144"/>
      <c r="F49" s="144"/>
      <c r="G49" s="144"/>
      <c r="H49" s="148"/>
      <c r="I49" s="144"/>
      <c r="J49" s="144"/>
      <c r="K49" s="144"/>
      <c r="L49" s="144"/>
      <c r="M49" s="144"/>
      <c r="N49" s="144"/>
      <c r="O49" s="144"/>
    </row>
    <row r="50" spans="1:15" x14ac:dyDescent="0.2">
      <c r="A50">
        <f>Forside!$B$4</f>
        <v>2025</v>
      </c>
      <c r="B50" t="str">
        <f>Forside!$B$3</f>
        <v>Udfyldes automatisk</v>
      </c>
      <c r="C50" s="156" t="s">
        <v>634</v>
      </c>
      <c r="D50" s="144"/>
      <c r="E50" s="144"/>
      <c r="F50" s="144"/>
      <c r="G50" s="144"/>
      <c r="H50" s="148"/>
      <c r="I50" s="144"/>
      <c r="J50" s="144"/>
      <c r="K50" s="144"/>
      <c r="L50" s="144"/>
      <c r="M50" s="144"/>
      <c r="N50" s="144"/>
      <c r="O50" s="144"/>
    </row>
    <row r="51" spans="1:15" x14ac:dyDescent="0.2">
      <c r="A51">
        <f>Forside!$B$4</f>
        <v>2025</v>
      </c>
      <c r="B51" t="str">
        <f>Forside!$B$3</f>
        <v>Udfyldes automatisk</v>
      </c>
      <c r="C51" s="156" t="s">
        <v>634</v>
      </c>
      <c r="D51" s="144"/>
      <c r="E51" s="144"/>
      <c r="F51" s="144"/>
      <c r="G51" s="144"/>
      <c r="H51" s="148"/>
      <c r="I51" s="144"/>
      <c r="J51" s="144"/>
      <c r="K51" s="144"/>
      <c r="L51" s="144"/>
      <c r="M51" s="144"/>
      <c r="N51" s="144"/>
      <c r="O51" s="144"/>
    </row>
  </sheetData>
  <sheetProtection algorithmName="SHA-512" hashValue="yYCCkX1UWUtVgkwZ3IuHnIEC5MxCAiz9Jvh9Os5cHpBGOsiXmqVA5GMm+5gEi4JYky7chLviVitliPgNYx7R9g==" saltValue="EjcE0iMCciFWykXPslM0sg==" spinCount="100000" sheet="1" objects="1" scenarios="1"/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900-000000000000}">
          <x14:formula1>
            <xm:f>Stamdata!$F$2:$F$4</xm:f>
          </x14:formula1>
          <xm:sqref>I2:I51</xm:sqref>
        </x14:dataValidation>
        <x14:dataValidation type="list" allowBlank="1" showInputMessage="1" showErrorMessage="1" xr:uid="{00000000-0002-0000-0900-000001000000}">
          <x14:formula1>
            <xm:f>Stamdata!$G$2:$G$3</xm:f>
          </x14:formula1>
          <xm:sqref>G2:G51</xm:sqref>
        </x14:dataValidation>
        <x14:dataValidation type="list" allowBlank="1" showInputMessage="1" showErrorMessage="1" xr:uid="{00000000-0002-0000-0900-000002000000}">
          <x14:formula1>
            <xm:f>Stamdata!$H$3</xm:f>
          </x14:formula1>
          <xm:sqref>C2:C51</xm:sqref>
        </x14:dataValidation>
        <x14:dataValidation type="list" allowBlank="1" showInputMessage="1" showErrorMessage="1" xr:uid="{00000000-0002-0000-0900-000003000000}">
          <x14:formula1>
            <xm:f>Stamdata!$J$2:$J$3</xm:f>
          </x14:formula1>
          <xm:sqref>K2:K51</xm:sqref>
        </x14:dataValidation>
        <x14:dataValidation type="list" allowBlank="1" showInputMessage="1" showErrorMessage="1" xr:uid="{00000000-0002-0000-0900-000004000000}">
          <x14:formula1>
            <xm:f>Stamdata!$K$2:$K$42</xm:f>
          </x14:formula1>
          <xm:sqref>L2:L51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11">
    <tabColor rgb="FF0070C0"/>
  </sheetPr>
  <dimension ref="A1:J51"/>
  <sheetViews>
    <sheetView showGridLines="0" topLeftCell="C1" workbookViewId="0">
      <pane ySplit="1" topLeftCell="A2" activePane="bottomLeft" state="frozen"/>
      <selection pane="bottomLeft" activeCell="D2" sqref="D2"/>
    </sheetView>
  </sheetViews>
  <sheetFormatPr defaultRowHeight="12.75" x14ac:dyDescent="0.2"/>
  <cols>
    <col min="1" max="1" width="14.140625" hidden="1" customWidth="1"/>
    <col min="2" max="2" width="29.5703125" hidden="1" customWidth="1"/>
    <col min="3" max="3" width="20.7109375" hidden="1" customWidth="1"/>
    <col min="4" max="4" width="9.7109375" bestFit="1" customWidth="1"/>
    <col min="5" max="5" width="15.42578125" bestFit="1" customWidth="1"/>
    <col min="6" max="6" width="21.7109375" bestFit="1" customWidth="1"/>
    <col min="7" max="7" width="10.140625" bestFit="1" customWidth="1"/>
    <col min="8" max="8" width="21.85546875" bestFit="1" customWidth="1"/>
    <col min="9" max="9" width="21.28515625" bestFit="1" customWidth="1"/>
    <col min="10" max="11" width="28.140625" bestFit="1" customWidth="1"/>
  </cols>
  <sheetData>
    <row r="1" spans="1:10" x14ac:dyDescent="0.2">
      <c r="A1" t="s">
        <v>200</v>
      </c>
      <c r="B1" t="s">
        <v>404</v>
      </c>
      <c r="C1" t="s">
        <v>412</v>
      </c>
      <c r="D1" t="s">
        <v>413</v>
      </c>
      <c r="E1" t="s">
        <v>448</v>
      </c>
      <c r="F1" t="s">
        <v>449</v>
      </c>
      <c r="G1" t="s">
        <v>424</v>
      </c>
      <c r="H1" t="s">
        <v>419</v>
      </c>
      <c r="I1" t="s">
        <v>420</v>
      </c>
      <c r="J1" t="s">
        <v>425</v>
      </c>
    </row>
    <row r="2" spans="1:10" x14ac:dyDescent="0.2">
      <c r="A2">
        <f>Forside!$B$4</f>
        <v>2025</v>
      </c>
      <c r="B2" t="str">
        <f>Forside!$B$3</f>
        <v>Udfyldes automatisk</v>
      </c>
      <c r="C2" s="156" t="s">
        <v>435</v>
      </c>
      <c r="D2" s="144"/>
      <c r="E2" s="144"/>
      <c r="F2" s="144"/>
      <c r="G2" s="144"/>
      <c r="H2" s="144"/>
      <c r="I2" s="144"/>
      <c r="J2" s="144"/>
    </row>
    <row r="3" spans="1:10" x14ac:dyDescent="0.2">
      <c r="A3">
        <f>Forside!$B$4</f>
        <v>2025</v>
      </c>
      <c r="B3" t="str">
        <f>Forside!$B$3</f>
        <v>Udfyldes automatisk</v>
      </c>
      <c r="C3" s="156" t="s">
        <v>435</v>
      </c>
      <c r="D3" s="144"/>
      <c r="E3" s="144"/>
      <c r="F3" s="144"/>
      <c r="G3" s="144"/>
      <c r="H3" s="144"/>
      <c r="I3" s="144"/>
      <c r="J3" s="144"/>
    </row>
    <row r="4" spans="1:10" x14ac:dyDescent="0.2">
      <c r="A4">
        <f>Forside!$B$4</f>
        <v>2025</v>
      </c>
      <c r="B4" t="str">
        <f>Forside!$B$3</f>
        <v>Udfyldes automatisk</v>
      </c>
      <c r="C4" s="156" t="s">
        <v>435</v>
      </c>
      <c r="D4" s="144"/>
      <c r="E4" s="144"/>
      <c r="F4" s="144"/>
      <c r="G4" s="144"/>
      <c r="H4" s="144"/>
      <c r="I4" s="144"/>
      <c r="J4" s="144"/>
    </row>
    <row r="5" spans="1:10" x14ac:dyDescent="0.2">
      <c r="A5">
        <f>Forside!$B$4</f>
        <v>2025</v>
      </c>
      <c r="B5" t="str">
        <f>Forside!$B$3</f>
        <v>Udfyldes automatisk</v>
      </c>
      <c r="C5" s="156" t="s">
        <v>435</v>
      </c>
      <c r="D5" s="144"/>
      <c r="E5" s="144"/>
      <c r="F5" s="144"/>
      <c r="G5" s="144"/>
      <c r="H5" s="144"/>
      <c r="I5" s="144"/>
      <c r="J5" s="144"/>
    </row>
    <row r="6" spans="1:10" x14ac:dyDescent="0.2">
      <c r="A6">
        <f>Forside!$B$4</f>
        <v>2025</v>
      </c>
      <c r="B6" t="str">
        <f>Forside!$B$3</f>
        <v>Udfyldes automatisk</v>
      </c>
      <c r="C6" s="156" t="s">
        <v>435</v>
      </c>
      <c r="D6" s="144"/>
      <c r="E6" s="144"/>
      <c r="F6" s="144"/>
      <c r="G6" s="144"/>
      <c r="H6" s="144"/>
      <c r="I6" s="144"/>
      <c r="J6" s="144"/>
    </row>
    <row r="7" spans="1:10" x14ac:dyDescent="0.2">
      <c r="A7">
        <f>Forside!$B$4</f>
        <v>2025</v>
      </c>
      <c r="B7" t="str">
        <f>Forside!$B$3</f>
        <v>Udfyldes automatisk</v>
      </c>
      <c r="C7" s="156" t="s">
        <v>435</v>
      </c>
      <c r="D7" s="144"/>
      <c r="E7" s="144"/>
      <c r="F7" s="144"/>
      <c r="G7" s="144"/>
      <c r="H7" s="144"/>
      <c r="I7" s="144"/>
      <c r="J7" s="144"/>
    </row>
    <row r="8" spans="1:10" x14ac:dyDescent="0.2">
      <c r="A8">
        <f>Forside!$B$4</f>
        <v>2025</v>
      </c>
      <c r="B8" t="str">
        <f>Forside!$B$3</f>
        <v>Udfyldes automatisk</v>
      </c>
      <c r="C8" s="156" t="s">
        <v>435</v>
      </c>
      <c r="D8" s="144"/>
      <c r="E8" s="144"/>
      <c r="F8" s="144"/>
      <c r="G8" s="144"/>
      <c r="H8" s="144"/>
      <c r="I8" s="144"/>
      <c r="J8" s="144"/>
    </row>
    <row r="9" spans="1:10" x14ac:dyDescent="0.2">
      <c r="A9">
        <f>Forside!$B$4</f>
        <v>2025</v>
      </c>
      <c r="B9" t="str">
        <f>Forside!$B$3</f>
        <v>Udfyldes automatisk</v>
      </c>
      <c r="C9" s="156" t="s">
        <v>435</v>
      </c>
      <c r="D9" s="144"/>
      <c r="E9" s="144"/>
      <c r="F9" s="144"/>
      <c r="G9" s="144"/>
      <c r="H9" s="144"/>
      <c r="I9" s="144"/>
      <c r="J9" s="144"/>
    </row>
    <row r="10" spans="1:10" x14ac:dyDescent="0.2">
      <c r="A10">
        <f>Forside!$B$4</f>
        <v>2025</v>
      </c>
      <c r="B10" t="str">
        <f>Forside!$B$3</f>
        <v>Udfyldes automatisk</v>
      </c>
      <c r="C10" s="156" t="s">
        <v>435</v>
      </c>
      <c r="D10" s="144"/>
      <c r="E10" s="144"/>
      <c r="F10" s="144"/>
      <c r="G10" s="144"/>
      <c r="H10" s="144"/>
      <c r="I10" s="144"/>
      <c r="J10" s="144"/>
    </row>
    <row r="11" spans="1:10" x14ac:dyDescent="0.2">
      <c r="A11">
        <f>Forside!$B$4</f>
        <v>2025</v>
      </c>
      <c r="B11" t="str">
        <f>Forside!$B$3</f>
        <v>Udfyldes automatisk</v>
      </c>
      <c r="C11" s="156" t="s">
        <v>435</v>
      </c>
      <c r="D11" s="144"/>
      <c r="E11" s="144"/>
      <c r="F11" s="144"/>
      <c r="G11" s="144"/>
      <c r="H11" s="144"/>
      <c r="I11" s="144"/>
      <c r="J11" s="144"/>
    </row>
    <row r="12" spans="1:10" x14ac:dyDescent="0.2">
      <c r="A12">
        <f>Forside!$B$4</f>
        <v>2025</v>
      </c>
      <c r="B12" t="str">
        <f>Forside!$B$3</f>
        <v>Udfyldes automatisk</v>
      </c>
      <c r="C12" s="156" t="s">
        <v>435</v>
      </c>
      <c r="D12" s="144"/>
      <c r="E12" s="144"/>
      <c r="F12" s="144"/>
      <c r="G12" s="144"/>
      <c r="H12" s="144"/>
      <c r="I12" s="144"/>
      <c r="J12" s="144"/>
    </row>
    <row r="13" spans="1:10" x14ac:dyDescent="0.2">
      <c r="A13">
        <f>Forside!$B$4</f>
        <v>2025</v>
      </c>
      <c r="B13" t="str">
        <f>Forside!$B$3</f>
        <v>Udfyldes automatisk</v>
      </c>
      <c r="C13" s="156" t="s">
        <v>435</v>
      </c>
      <c r="D13" s="144"/>
      <c r="E13" s="144"/>
      <c r="F13" s="144"/>
      <c r="G13" s="144"/>
      <c r="H13" s="144"/>
      <c r="I13" s="144"/>
      <c r="J13" s="144"/>
    </row>
    <row r="14" spans="1:10" x14ac:dyDescent="0.2">
      <c r="A14">
        <f>Forside!$B$4</f>
        <v>2025</v>
      </c>
      <c r="B14" t="str">
        <f>Forside!$B$3</f>
        <v>Udfyldes automatisk</v>
      </c>
      <c r="C14" s="156" t="s">
        <v>435</v>
      </c>
      <c r="D14" s="144"/>
      <c r="E14" s="144"/>
      <c r="F14" s="144"/>
      <c r="G14" s="144"/>
      <c r="H14" s="144"/>
      <c r="I14" s="144"/>
      <c r="J14" s="144"/>
    </row>
    <row r="15" spans="1:10" x14ac:dyDescent="0.2">
      <c r="A15">
        <f>Forside!$B$4</f>
        <v>2025</v>
      </c>
      <c r="B15" t="str">
        <f>Forside!$B$3</f>
        <v>Udfyldes automatisk</v>
      </c>
      <c r="C15" s="156" t="s">
        <v>435</v>
      </c>
      <c r="D15" s="144"/>
      <c r="E15" s="144"/>
      <c r="F15" s="144"/>
      <c r="G15" s="144"/>
      <c r="H15" s="144"/>
      <c r="I15" s="144"/>
      <c r="J15" s="144"/>
    </row>
    <row r="16" spans="1:10" x14ac:dyDescent="0.2">
      <c r="A16">
        <f>Forside!$B$4</f>
        <v>2025</v>
      </c>
      <c r="B16" t="str">
        <f>Forside!$B$3</f>
        <v>Udfyldes automatisk</v>
      </c>
      <c r="C16" s="156" t="s">
        <v>435</v>
      </c>
      <c r="D16" s="144"/>
      <c r="E16" s="144"/>
      <c r="F16" s="144"/>
      <c r="G16" s="144"/>
      <c r="H16" s="144"/>
      <c r="I16" s="144"/>
      <c r="J16" s="144"/>
    </row>
    <row r="17" spans="1:10" x14ac:dyDescent="0.2">
      <c r="A17">
        <f>Forside!$B$4</f>
        <v>2025</v>
      </c>
      <c r="B17" t="str">
        <f>Forside!$B$3</f>
        <v>Udfyldes automatisk</v>
      </c>
      <c r="C17" s="156" t="s">
        <v>435</v>
      </c>
      <c r="D17" s="144"/>
      <c r="E17" s="144"/>
      <c r="F17" s="144"/>
      <c r="G17" s="144"/>
      <c r="H17" s="144"/>
      <c r="I17" s="144"/>
      <c r="J17" s="144"/>
    </row>
    <row r="18" spans="1:10" x14ac:dyDescent="0.2">
      <c r="A18">
        <f>Forside!$B$4</f>
        <v>2025</v>
      </c>
      <c r="B18" t="str">
        <f>Forside!$B$3</f>
        <v>Udfyldes automatisk</v>
      </c>
      <c r="C18" s="156" t="s">
        <v>435</v>
      </c>
      <c r="D18" s="144"/>
      <c r="E18" s="144"/>
      <c r="F18" s="144"/>
      <c r="G18" s="144"/>
      <c r="H18" s="144"/>
      <c r="I18" s="144"/>
      <c r="J18" s="144"/>
    </row>
    <row r="19" spans="1:10" x14ac:dyDescent="0.2">
      <c r="A19">
        <f>Forside!$B$4</f>
        <v>2025</v>
      </c>
      <c r="B19" t="str">
        <f>Forside!$B$3</f>
        <v>Udfyldes automatisk</v>
      </c>
      <c r="C19" s="156" t="s">
        <v>435</v>
      </c>
      <c r="D19" s="144"/>
      <c r="E19" s="144"/>
      <c r="F19" s="144"/>
      <c r="G19" s="144"/>
      <c r="H19" s="144"/>
      <c r="I19" s="144"/>
      <c r="J19" s="144"/>
    </row>
    <row r="20" spans="1:10" x14ac:dyDescent="0.2">
      <c r="A20">
        <f>Forside!$B$4</f>
        <v>2025</v>
      </c>
      <c r="B20" t="str">
        <f>Forside!$B$3</f>
        <v>Udfyldes automatisk</v>
      </c>
      <c r="C20" s="156" t="s">
        <v>435</v>
      </c>
      <c r="D20" s="144"/>
      <c r="E20" s="144"/>
      <c r="F20" s="144"/>
      <c r="G20" s="144"/>
      <c r="H20" s="144"/>
      <c r="I20" s="144"/>
      <c r="J20" s="144"/>
    </row>
    <row r="21" spans="1:10" x14ac:dyDescent="0.2">
      <c r="A21">
        <f>Forside!$B$4</f>
        <v>2025</v>
      </c>
      <c r="B21" t="str">
        <f>Forside!$B$3</f>
        <v>Udfyldes automatisk</v>
      </c>
      <c r="C21" s="156" t="s">
        <v>435</v>
      </c>
      <c r="D21" s="144"/>
      <c r="E21" s="144"/>
      <c r="F21" s="144"/>
      <c r="G21" s="144"/>
      <c r="H21" s="144"/>
      <c r="I21" s="144"/>
      <c r="J21" s="144"/>
    </row>
    <row r="22" spans="1:10" x14ac:dyDescent="0.2">
      <c r="A22">
        <f>Forside!$B$4</f>
        <v>2025</v>
      </c>
      <c r="B22" t="str">
        <f>Forside!$B$3</f>
        <v>Udfyldes automatisk</v>
      </c>
      <c r="C22" s="156" t="s">
        <v>435</v>
      </c>
      <c r="D22" s="144"/>
      <c r="E22" s="144"/>
      <c r="F22" s="144"/>
      <c r="G22" s="144"/>
      <c r="H22" s="144"/>
      <c r="I22" s="144"/>
      <c r="J22" s="144"/>
    </row>
    <row r="23" spans="1:10" x14ac:dyDescent="0.2">
      <c r="A23">
        <f>Forside!$B$4</f>
        <v>2025</v>
      </c>
      <c r="B23" t="str">
        <f>Forside!$B$3</f>
        <v>Udfyldes automatisk</v>
      </c>
      <c r="C23" s="156" t="s">
        <v>435</v>
      </c>
      <c r="D23" s="144"/>
      <c r="E23" s="144"/>
      <c r="F23" s="144"/>
      <c r="G23" s="144"/>
      <c r="H23" s="144"/>
      <c r="I23" s="144"/>
      <c r="J23" s="144"/>
    </row>
    <row r="24" spans="1:10" x14ac:dyDescent="0.2">
      <c r="A24">
        <f>Forside!$B$4</f>
        <v>2025</v>
      </c>
      <c r="B24" t="str">
        <f>Forside!$B$3</f>
        <v>Udfyldes automatisk</v>
      </c>
      <c r="C24" s="156" t="s">
        <v>435</v>
      </c>
      <c r="D24" s="144"/>
      <c r="E24" s="144"/>
      <c r="F24" s="144"/>
      <c r="G24" s="144"/>
      <c r="H24" s="144"/>
      <c r="I24" s="144"/>
      <c r="J24" s="144"/>
    </row>
    <row r="25" spans="1:10" x14ac:dyDescent="0.2">
      <c r="A25">
        <f>Forside!$B$4</f>
        <v>2025</v>
      </c>
      <c r="B25" t="str">
        <f>Forside!$B$3</f>
        <v>Udfyldes automatisk</v>
      </c>
      <c r="C25" s="156" t="s">
        <v>435</v>
      </c>
      <c r="D25" s="144"/>
      <c r="E25" s="144"/>
      <c r="F25" s="144"/>
      <c r="G25" s="144"/>
      <c r="H25" s="144"/>
      <c r="I25" s="144"/>
      <c r="J25" s="144"/>
    </row>
    <row r="26" spans="1:10" x14ac:dyDescent="0.2">
      <c r="A26">
        <f>Forside!$B$4</f>
        <v>2025</v>
      </c>
      <c r="B26" t="str">
        <f>Forside!$B$3</f>
        <v>Udfyldes automatisk</v>
      </c>
      <c r="C26" s="156" t="s">
        <v>435</v>
      </c>
      <c r="D26" s="144"/>
      <c r="E26" s="144"/>
      <c r="F26" s="144"/>
      <c r="G26" s="144"/>
      <c r="H26" s="144"/>
      <c r="I26" s="144"/>
      <c r="J26" s="144"/>
    </row>
    <row r="27" spans="1:10" x14ac:dyDescent="0.2">
      <c r="A27">
        <f>Forside!$B$4</f>
        <v>2025</v>
      </c>
      <c r="B27" t="str">
        <f>Forside!$B$3</f>
        <v>Udfyldes automatisk</v>
      </c>
      <c r="C27" s="156" t="s">
        <v>435</v>
      </c>
      <c r="D27" s="144"/>
      <c r="E27" s="144"/>
      <c r="F27" s="144"/>
      <c r="G27" s="144"/>
      <c r="H27" s="144"/>
      <c r="I27" s="144"/>
      <c r="J27" s="144"/>
    </row>
    <row r="28" spans="1:10" x14ac:dyDescent="0.2">
      <c r="A28">
        <f>Forside!$B$4</f>
        <v>2025</v>
      </c>
      <c r="B28" t="str">
        <f>Forside!$B$3</f>
        <v>Udfyldes automatisk</v>
      </c>
      <c r="C28" s="156" t="s">
        <v>435</v>
      </c>
      <c r="D28" s="144"/>
      <c r="E28" s="144"/>
      <c r="F28" s="144"/>
      <c r="G28" s="144"/>
      <c r="H28" s="144"/>
      <c r="I28" s="144"/>
      <c r="J28" s="144"/>
    </row>
    <row r="29" spans="1:10" x14ac:dyDescent="0.2">
      <c r="A29">
        <f>Forside!$B$4</f>
        <v>2025</v>
      </c>
      <c r="B29" t="str">
        <f>Forside!$B$3</f>
        <v>Udfyldes automatisk</v>
      </c>
      <c r="C29" s="156" t="s">
        <v>435</v>
      </c>
      <c r="D29" s="144"/>
      <c r="E29" s="144"/>
      <c r="F29" s="144"/>
      <c r="G29" s="144"/>
      <c r="H29" s="144"/>
      <c r="I29" s="144"/>
      <c r="J29" s="144"/>
    </row>
    <row r="30" spans="1:10" x14ac:dyDescent="0.2">
      <c r="A30">
        <f>Forside!$B$4</f>
        <v>2025</v>
      </c>
      <c r="B30" t="str">
        <f>Forside!$B$3</f>
        <v>Udfyldes automatisk</v>
      </c>
      <c r="C30" s="156" t="s">
        <v>435</v>
      </c>
      <c r="D30" s="144"/>
      <c r="E30" s="144"/>
      <c r="F30" s="144"/>
      <c r="G30" s="144"/>
      <c r="H30" s="144"/>
      <c r="I30" s="144"/>
      <c r="J30" s="144"/>
    </row>
    <row r="31" spans="1:10" x14ac:dyDescent="0.2">
      <c r="A31">
        <f>Forside!$B$4</f>
        <v>2025</v>
      </c>
      <c r="B31" t="str">
        <f>Forside!$B$3</f>
        <v>Udfyldes automatisk</v>
      </c>
      <c r="C31" s="156" t="s">
        <v>435</v>
      </c>
      <c r="D31" s="144"/>
      <c r="E31" s="144"/>
      <c r="F31" s="144"/>
      <c r="G31" s="144"/>
      <c r="H31" s="144"/>
      <c r="I31" s="144"/>
      <c r="J31" s="144"/>
    </row>
    <row r="32" spans="1:10" x14ac:dyDescent="0.2">
      <c r="A32">
        <f>Forside!$B$4</f>
        <v>2025</v>
      </c>
      <c r="B32" t="str">
        <f>Forside!$B$3</f>
        <v>Udfyldes automatisk</v>
      </c>
      <c r="C32" s="156" t="s">
        <v>435</v>
      </c>
      <c r="D32" s="144"/>
      <c r="E32" s="144"/>
      <c r="F32" s="144"/>
      <c r="G32" s="144"/>
      <c r="H32" s="144"/>
      <c r="I32" s="144"/>
      <c r="J32" s="144"/>
    </row>
    <row r="33" spans="1:10" x14ac:dyDescent="0.2">
      <c r="A33">
        <f>Forside!$B$4</f>
        <v>2025</v>
      </c>
      <c r="B33" t="str">
        <f>Forside!$B$3</f>
        <v>Udfyldes automatisk</v>
      </c>
      <c r="C33" s="156" t="s">
        <v>435</v>
      </c>
      <c r="D33" s="144"/>
      <c r="E33" s="144"/>
      <c r="F33" s="144"/>
      <c r="G33" s="144"/>
      <c r="H33" s="144"/>
      <c r="I33" s="144"/>
      <c r="J33" s="144"/>
    </row>
    <row r="34" spans="1:10" x14ac:dyDescent="0.2">
      <c r="A34">
        <f>Forside!$B$4</f>
        <v>2025</v>
      </c>
      <c r="B34" t="str">
        <f>Forside!$B$3</f>
        <v>Udfyldes automatisk</v>
      </c>
      <c r="C34" s="156" t="s">
        <v>435</v>
      </c>
      <c r="D34" s="144"/>
      <c r="E34" s="144"/>
      <c r="F34" s="144"/>
      <c r="G34" s="144"/>
      <c r="H34" s="144"/>
      <c r="I34" s="144"/>
      <c r="J34" s="144"/>
    </row>
    <row r="35" spans="1:10" x14ac:dyDescent="0.2">
      <c r="A35">
        <f>Forside!$B$4</f>
        <v>2025</v>
      </c>
      <c r="B35" t="str">
        <f>Forside!$B$3</f>
        <v>Udfyldes automatisk</v>
      </c>
      <c r="C35" s="156" t="s">
        <v>435</v>
      </c>
      <c r="D35" s="144"/>
      <c r="E35" s="144"/>
      <c r="F35" s="144"/>
      <c r="G35" s="144"/>
      <c r="H35" s="144"/>
      <c r="I35" s="144"/>
      <c r="J35" s="144"/>
    </row>
    <row r="36" spans="1:10" x14ac:dyDescent="0.2">
      <c r="A36">
        <f>Forside!$B$4</f>
        <v>2025</v>
      </c>
      <c r="B36" t="str">
        <f>Forside!$B$3</f>
        <v>Udfyldes automatisk</v>
      </c>
      <c r="C36" s="156" t="s">
        <v>435</v>
      </c>
      <c r="D36" s="144"/>
      <c r="E36" s="144"/>
      <c r="F36" s="144"/>
      <c r="G36" s="144"/>
      <c r="H36" s="144"/>
      <c r="I36" s="144"/>
      <c r="J36" s="144"/>
    </row>
    <row r="37" spans="1:10" x14ac:dyDescent="0.2">
      <c r="A37">
        <f>Forside!$B$4</f>
        <v>2025</v>
      </c>
      <c r="B37" t="str">
        <f>Forside!$B$3</f>
        <v>Udfyldes automatisk</v>
      </c>
      <c r="C37" s="156" t="s">
        <v>435</v>
      </c>
      <c r="D37" s="144"/>
      <c r="E37" s="144"/>
      <c r="F37" s="144"/>
      <c r="G37" s="144"/>
      <c r="H37" s="144"/>
      <c r="I37" s="144"/>
      <c r="J37" s="144"/>
    </row>
    <row r="38" spans="1:10" x14ac:dyDescent="0.2">
      <c r="A38">
        <f>Forside!$B$4</f>
        <v>2025</v>
      </c>
      <c r="B38" t="str">
        <f>Forside!$B$3</f>
        <v>Udfyldes automatisk</v>
      </c>
      <c r="C38" s="156" t="s">
        <v>435</v>
      </c>
      <c r="D38" s="144"/>
      <c r="E38" s="144"/>
      <c r="F38" s="144"/>
      <c r="G38" s="144"/>
      <c r="H38" s="144"/>
      <c r="I38" s="144"/>
      <c r="J38" s="144"/>
    </row>
    <row r="39" spans="1:10" x14ac:dyDescent="0.2">
      <c r="A39">
        <f>Forside!$B$4</f>
        <v>2025</v>
      </c>
      <c r="B39" t="str">
        <f>Forside!$B$3</f>
        <v>Udfyldes automatisk</v>
      </c>
      <c r="C39" s="156" t="s">
        <v>435</v>
      </c>
      <c r="D39" s="144"/>
      <c r="E39" s="144"/>
      <c r="F39" s="144"/>
      <c r="G39" s="144"/>
      <c r="H39" s="144"/>
      <c r="I39" s="144"/>
      <c r="J39" s="144"/>
    </row>
    <row r="40" spans="1:10" x14ac:dyDescent="0.2">
      <c r="A40">
        <f>Forside!$B$4</f>
        <v>2025</v>
      </c>
      <c r="B40" t="str">
        <f>Forside!$B$3</f>
        <v>Udfyldes automatisk</v>
      </c>
      <c r="C40" s="156" t="s">
        <v>435</v>
      </c>
      <c r="D40" s="144"/>
      <c r="E40" s="144"/>
      <c r="F40" s="144"/>
      <c r="G40" s="144"/>
      <c r="H40" s="144"/>
      <c r="I40" s="144"/>
      <c r="J40" s="144"/>
    </row>
    <row r="41" spans="1:10" x14ac:dyDescent="0.2">
      <c r="A41">
        <f>Forside!$B$4</f>
        <v>2025</v>
      </c>
      <c r="B41" t="str">
        <f>Forside!$B$3</f>
        <v>Udfyldes automatisk</v>
      </c>
      <c r="C41" s="156" t="s">
        <v>435</v>
      </c>
      <c r="D41" s="144"/>
      <c r="E41" s="144"/>
      <c r="F41" s="144"/>
      <c r="G41" s="144"/>
      <c r="H41" s="144"/>
      <c r="I41" s="144"/>
      <c r="J41" s="144"/>
    </row>
    <row r="42" spans="1:10" x14ac:dyDescent="0.2">
      <c r="A42">
        <f>Forside!$B$4</f>
        <v>2025</v>
      </c>
      <c r="B42" t="str">
        <f>Forside!$B$3</f>
        <v>Udfyldes automatisk</v>
      </c>
      <c r="C42" s="156" t="s">
        <v>435</v>
      </c>
      <c r="D42" s="144"/>
      <c r="E42" s="144"/>
      <c r="F42" s="144"/>
      <c r="G42" s="144"/>
      <c r="H42" s="144"/>
      <c r="I42" s="144"/>
      <c r="J42" s="144"/>
    </row>
    <row r="43" spans="1:10" x14ac:dyDescent="0.2">
      <c r="A43">
        <f>Forside!$B$4</f>
        <v>2025</v>
      </c>
      <c r="B43" t="str">
        <f>Forside!$B$3</f>
        <v>Udfyldes automatisk</v>
      </c>
      <c r="C43" s="156" t="s">
        <v>435</v>
      </c>
      <c r="D43" s="144"/>
      <c r="E43" s="144"/>
      <c r="F43" s="144"/>
      <c r="G43" s="144"/>
      <c r="H43" s="144"/>
      <c r="I43" s="144"/>
      <c r="J43" s="144"/>
    </row>
    <row r="44" spans="1:10" x14ac:dyDescent="0.2">
      <c r="A44">
        <f>Forside!$B$4</f>
        <v>2025</v>
      </c>
      <c r="B44" t="str">
        <f>Forside!$B$3</f>
        <v>Udfyldes automatisk</v>
      </c>
      <c r="C44" s="156" t="s">
        <v>435</v>
      </c>
      <c r="D44" s="144"/>
      <c r="E44" s="144"/>
      <c r="F44" s="144"/>
      <c r="G44" s="144"/>
      <c r="H44" s="144"/>
      <c r="I44" s="144"/>
      <c r="J44" s="144"/>
    </row>
    <row r="45" spans="1:10" x14ac:dyDescent="0.2">
      <c r="A45">
        <f>Forside!$B$4</f>
        <v>2025</v>
      </c>
      <c r="B45" t="str">
        <f>Forside!$B$3</f>
        <v>Udfyldes automatisk</v>
      </c>
      <c r="C45" s="156" t="s">
        <v>435</v>
      </c>
      <c r="D45" s="144"/>
      <c r="E45" s="144"/>
      <c r="F45" s="144"/>
      <c r="G45" s="144"/>
      <c r="H45" s="144"/>
      <c r="I45" s="144"/>
      <c r="J45" s="144"/>
    </row>
    <row r="46" spans="1:10" x14ac:dyDescent="0.2">
      <c r="A46">
        <f>Forside!$B$4</f>
        <v>2025</v>
      </c>
      <c r="B46" t="str">
        <f>Forside!$B$3</f>
        <v>Udfyldes automatisk</v>
      </c>
      <c r="C46" s="156" t="s">
        <v>435</v>
      </c>
      <c r="D46" s="144"/>
      <c r="E46" s="144"/>
      <c r="F46" s="144"/>
      <c r="G46" s="144"/>
      <c r="H46" s="144"/>
      <c r="I46" s="144"/>
      <c r="J46" s="144"/>
    </row>
    <row r="47" spans="1:10" x14ac:dyDescent="0.2">
      <c r="A47">
        <f>Forside!$B$4</f>
        <v>2025</v>
      </c>
      <c r="B47" t="str">
        <f>Forside!$B$3</f>
        <v>Udfyldes automatisk</v>
      </c>
      <c r="C47" s="156" t="s">
        <v>435</v>
      </c>
      <c r="D47" s="144"/>
      <c r="E47" s="144"/>
      <c r="F47" s="144"/>
      <c r="G47" s="144"/>
      <c r="H47" s="144"/>
      <c r="I47" s="144"/>
      <c r="J47" s="144"/>
    </row>
    <row r="48" spans="1:10" x14ac:dyDescent="0.2">
      <c r="A48">
        <f>Forside!$B$4</f>
        <v>2025</v>
      </c>
      <c r="B48" t="str">
        <f>Forside!$B$3</f>
        <v>Udfyldes automatisk</v>
      </c>
      <c r="C48" s="156" t="s">
        <v>435</v>
      </c>
      <c r="D48" s="144"/>
      <c r="E48" s="144"/>
      <c r="F48" s="144"/>
      <c r="G48" s="144"/>
      <c r="H48" s="144"/>
      <c r="I48" s="144"/>
      <c r="J48" s="144"/>
    </row>
    <row r="49" spans="1:10" x14ac:dyDescent="0.2">
      <c r="A49">
        <f>Forside!$B$4</f>
        <v>2025</v>
      </c>
      <c r="B49" t="str">
        <f>Forside!$B$3</f>
        <v>Udfyldes automatisk</v>
      </c>
      <c r="C49" s="156" t="s">
        <v>435</v>
      </c>
      <c r="D49" s="144"/>
      <c r="E49" s="144"/>
      <c r="F49" s="144"/>
      <c r="G49" s="144"/>
      <c r="H49" s="144"/>
      <c r="I49" s="144"/>
      <c r="J49" s="144"/>
    </row>
    <row r="50" spans="1:10" x14ac:dyDescent="0.2">
      <c r="A50">
        <f>Forside!$B$4</f>
        <v>2025</v>
      </c>
      <c r="B50" t="str">
        <f>Forside!$B$3</f>
        <v>Udfyldes automatisk</v>
      </c>
      <c r="C50" s="156" t="s">
        <v>435</v>
      </c>
      <c r="D50" s="144"/>
      <c r="E50" s="144"/>
      <c r="F50" s="144"/>
      <c r="G50" s="144"/>
      <c r="H50" s="144"/>
      <c r="I50" s="144"/>
      <c r="J50" s="144"/>
    </row>
    <row r="51" spans="1:10" x14ac:dyDescent="0.2">
      <c r="A51">
        <f>Forside!$B$4</f>
        <v>2025</v>
      </c>
      <c r="B51" t="str">
        <f>Forside!$B$3</f>
        <v>Udfyldes automatisk</v>
      </c>
      <c r="C51" s="156" t="s">
        <v>435</v>
      </c>
      <c r="D51" s="144"/>
      <c r="E51" s="144"/>
      <c r="F51" s="144"/>
      <c r="G51" s="144"/>
      <c r="H51" s="144"/>
      <c r="I51" s="144"/>
      <c r="J51" s="144"/>
    </row>
  </sheetData>
  <sheetProtection algorithmName="SHA-512" hashValue="vdkerVvPVZx9ODHfPa7BO3mG2swwj+Q/aQ6dunMRVjwzq0X4BKgB9BpLMFGoAryhBz4hu27F1TMRLQyXq5EEbA==" saltValue="pPWDf+7SJKH1ePwpZi0WoA==" spinCount="100000" sheet="1" objects="1" scenarios="1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0000000}">
          <x14:formula1>
            <xm:f>Stamdata!$H$2</xm:f>
          </x14:formula1>
          <xm:sqref>C2:C51</xm:sqref>
        </x14:dataValidation>
        <x14:dataValidation type="list" allowBlank="1" showInputMessage="1" showErrorMessage="1" xr:uid="{00000000-0002-0000-0A00-000001000000}">
          <x14:formula1>
            <xm:f>Stamdata!$I$10:$I$12</xm:f>
          </x14:formula1>
          <xm:sqref>E2:E51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4">
    <pageSetUpPr fitToPage="1"/>
  </sheetPr>
  <dimension ref="A1:C26"/>
  <sheetViews>
    <sheetView showGridLines="0" zoomScaleNormal="100" zoomScaleSheetLayoutView="90" workbookViewId="0">
      <pane ySplit="3" topLeftCell="A4" activePane="bottomLeft" state="frozen"/>
      <selection pane="bottomLeft" activeCell="C11" sqref="C11"/>
    </sheetView>
  </sheetViews>
  <sheetFormatPr defaultColWidth="9.140625" defaultRowHeight="12.75" x14ac:dyDescent="0.2"/>
  <cols>
    <col min="1" max="1" width="47.28515625" style="12" bestFit="1" customWidth="1"/>
    <col min="2" max="2" width="9.140625" style="12"/>
    <col min="3" max="3" width="12.7109375" style="12" bestFit="1" customWidth="1"/>
    <col min="4" max="16384" width="9.140625" style="12"/>
  </cols>
  <sheetData>
    <row r="1" spans="1:3" ht="18.75" x14ac:dyDescent="0.2">
      <c r="A1" s="1" t="s">
        <v>604</v>
      </c>
      <c r="B1" s="86"/>
    </row>
    <row r="3" spans="1:3" s="15" customFormat="1" x14ac:dyDescent="0.2">
      <c r="A3" s="4" t="s">
        <v>450</v>
      </c>
      <c r="B3" s="13" t="s">
        <v>6</v>
      </c>
      <c r="C3" s="14">
        <v>2025</v>
      </c>
    </row>
    <row r="4" spans="1:3" x14ac:dyDescent="0.2">
      <c r="A4" s="17"/>
      <c r="B4" s="16"/>
      <c r="C4" s="18"/>
    </row>
    <row r="5" spans="1:3" x14ac:dyDescent="0.2">
      <c r="A5" s="22" t="s">
        <v>7</v>
      </c>
      <c r="B5" s="20">
        <v>1</v>
      </c>
      <c r="C5" s="149">
        <f>ABS(Resultatopgørelse!C14)/1000</f>
        <v>0</v>
      </c>
    </row>
    <row r="6" spans="1:3" x14ac:dyDescent="0.2">
      <c r="A6" s="22" t="s">
        <v>8</v>
      </c>
      <c r="B6" s="20">
        <v>2</v>
      </c>
      <c r="C6" s="150">
        <f>ABS(Resultatopgørelse!C23)/1000</f>
        <v>0</v>
      </c>
    </row>
    <row r="7" spans="1:3" x14ac:dyDescent="0.2">
      <c r="A7" s="22" t="s">
        <v>9</v>
      </c>
      <c r="B7" s="20">
        <v>3</v>
      </c>
      <c r="C7" s="150">
        <f>ABS(Resultatopgørelse!C29)/1000</f>
        <v>0</v>
      </c>
    </row>
    <row r="8" spans="1:3" x14ac:dyDescent="0.2">
      <c r="A8" s="22" t="s">
        <v>10</v>
      </c>
      <c r="B8" s="20">
        <v>4</v>
      </c>
      <c r="C8" s="150">
        <f>ABS(Resultatopgørelse!C37)/1000</f>
        <v>0</v>
      </c>
    </row>
    <row r="9" spans="1:3" x14ac:dyDescent="0.2">
      <c r="A9" s="27" t="s">
        <v>129</v>
      </c>
      <c r="B9" s="24"/>
      <c r="C9" s="28">
        <f>SUM(C5:C8)</f>
        <v>0</v>
      </c>
    </row>
    <row r="10" spans="1:3" x14ac:dyDescent="0.2">
      <c r="A10" s="19"/>
      <c r="B10" s="20">
        <v>5</v>
      </c>
      <c r="C10" s="21"/>
    </row>
    <row r="11" spans="1:3" x14ac:dyDescent="0.2">
      <c r="A11" s="19" t="s">
        <v>130</v>
      </c>
      <c r="B11" s="19" t="s">
        <v>5</v>
      </c>
      <c r="C11" s="151">
        <f>ABS(Resultatopgørelse!C39)/1000</f>
        <v>0</v>
      </c>
    </row>
    <row r="12" spans="1:3" x14ac:dyDescent="0.2">
      <c r="A12" s="19" t="s">
        <v>116</v>
      </c>
      <c r="B12" s="19" t="s">
        <v>5</v>
      </c>
      <c r="C12" s="151">
        <f>ABS(Resultatopgørelse!C40)/1000</f>
        <v>0</v>
      </c>
    </row>
    <row r="13" spans="1:3" x14ac:dyDescent="0.2">
      <c r="A13" s="19" t="s">
        <v>131</v>
      </c>
      <c r="B13" s="19" t="s">
        <v>5</v>
      </c>
      <c r="C13" s="151">
        <f>ABS(Resultatopgørelse!C41)/1000</f>
        <v>0</v>
      </c>
    </row>
    <row r="14" spans="1:3" ht="25.5" x14ac:dyDescent="0.2">
      <c r="A14" s="50" t="s">
        <v>132</v>
      </c>
      <c r="B14" s="19" t="s">
        <v>5</v>
      </c>
      <c r="C14" s="151">
        <f>ABS(Resultatopgørelse!C42)/1000</f>
        <v>0</v>
      </c>
    </row>
    <row r="15" spans="1:3" x14ac:dyDescent="0.2">
      <c r="A15" s="19" t="s">
        <v>115</v>
      </c>
      <c r="B15" s="19"/>
      <c r="C15" s="151">
        <f>ABS(Resultatopgørelse!C43)/1000</f>
        <v>0</v>
      </c>
    </row>
    <row r="16" spans="1:3" x14ac:dyDescent="0.2">
      <c r="A16" s="23" t="s">
        <v>133</v>
      </c>
      <c r="B16" s="51"/>
      <c r="C16" s="25">
        <f>SUM(C11:C15)</f>
        <v>0</v>
      </c>
    </row>
    <row r="17" spans="1:3" x14ac:dyDescent="0.2">
      <c r="A17" s="19"/>
      <c r="B17" s="19"/>
      <c r="C17" s="21"/>
    </row>
    <row r="18" spans="1:3" x14ac:dyDescent="0.2">
      <c r="A18" s="23" t="s">
        <v>134</v>
      </c>
      <c r="B18" s="24"/>
      <c r="C18" s="25">
        <f>C9-C16</f>
        <v>0</v>
      </c>
    </row>
    <row r="19" spans="1:3" x14ac:dyDescent="0.2">
      <c r="A19" s="19"/>
      <c r="B19" s="19"/>
      <c r="C19" s="21"/>
    </row>
    <row r="20" spans="1:3" x14ac:dyDescent="0.2">
      <c r="A20" s="19" t="s">
        <v>17</v>
      </c>
      <c r="B20" s="20">
        <v>6</v>
      </c>
      <c r="C20" s="151">
        <f>ABS(Resultatopgørelse!C48)/1000</f>
        <v>0</v>
      </c>
    </row>
    <row r="21" spans="1:3" x14ac:dyDescent="0.2">
      <c r="A21" s="19" t="s">
        <v>18</v>
      </c>
      <c r="B21" s="20">
        <v>6</v>
      </c>
      <c r="C21" s="151">
        <f>ABS(Resultatopgørelse!C52)/1000</f>
        <v>0</v>
      </c>
    </row>
    <row r="22" spans="1:3" x14ac:dyDescent="0.2">
      <c r="A22" s="23" t="s">
        <v>0</v>
      </c>
      <c r="B22" s="51"/>
      <c r="C22" s="11">
        <f>+C18-SUM(C20:C21)</f>
        <v>0</v>
      </c>
    </row>
    <row r="23" spans="1:3" x14ac:dyDescent="0.2">
      <c r="A23" s="19"/>
      <c r="B23" s="20"/>
      <c r="C23" s="21"/>
    </row>
    <row r="24" spans="1:3" x14ac:dyDescent="0.2">
      <c r="A24" s="19" t="s">
        <v>19</v>
      </c>
      <c r="B24" s="20">
        <v>7</v>
      </c>
      <c r="C24" s="151">
        <f>ABS(Resultatopgørelse!C55)/1000</f>
        <v>0</v>
      </c>
    </row>
    <row r="25" spans="1:3" x14ac:dyDescent="0.2">
      <c r="A25" s="19" t="s">
        <v>20</v>
      </c>
      <c r="B25" s="20">
        <v>7</v>
      </c>
      <c r="C25" s="151">
        <f>ABS(Resultatopgørelse!C56)/1000</f>
        <v>0</v>
      </c>
    </row>
    <row r="26" spans="1:3" x14ac:dyDescent="0.2">
      <c r="A26" s="23" t="s">
        <v>2</v>
      </c>
      <c r="B26" s="24"/>
      <c r="C26" s="26">
        <f>+C22-SUM(C24:C25)</f>
        <v>0</v>
      </c>
    </row>
  </sheetData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12</vt:i4>
      </vt:variant>
      <vt:variant>
        <vt:lpstr>Navngivne områder</vt:lpstr>
      </vt:variant>
      <vt:variant>
        <vt:i4>1</vt:i4>
      </vt:variant>
    </vt:vector>
  </HeadingPairs>
  <TitlesOfParts>
    <vt:vector size="13" baseType="lpstr">
      <vt:lpstr>Forside</vt:lpstr>
      <vt:lpstr>Resultatopgørelse</vt:lpstr>
      <vt:lpstr>Balance</vt:lpstr>
      <vt:lpstr>Pengestrømsopgørelse</vt:lpstr>
      <vt:lpstr>Øvrige opgørelser</vt:lpstr>
      <vt:lpstr>Gæld-stat,kommune,region,banker</vt:lpstr>
      <vt:lpstr>Gæld til realkreditinstitutter</vt:lpstr>
      <vt:lpstr>Afledte finansielle instr. </vt:lpstr>
      <vt:lpstr>Visning resultatopgørelse</vt:lpstr>
      <vt:lpstr>Visning balance</vt:lpstr>
      <vt:lpstr>Dataark</vt:lpstr>
      <vt:lpstr>Stamdata</vt:lpstr>
      <vt:lpstr>'Visning balance'!Udskriftsområde</vt:lpstr>
    </vt:vector>
  </TitlesOfParts>
  <Company>UCSJ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Sejer Bjarndahl</dc:creator>
  <cp:lastModifiedBy>Ida Bech Kargo Karlsen</cp:lastModifiedBy>
  <dcterms:created xsi:type="dcterms:W3CDTF">2021-10-25T08:35:40Z</dcterms:created>
  <dcterms:modified xsi:type="dcterms:W3CDTF">2025-11-03T12:13:18Z</dcterms:modified>
</cp:coreProperties>
</file>