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enne_projektmappe"/>
  <mc:AlternateContent xmlns:mc="http://schemas.openxmlformats.org/markup-compatibility/2006">
    <mc:Choice Requires="x15">
      <x15ac:absPath xmlns:x15ac="http://schemas.microsoft.com/office/spreadsheetml/2010/11/ac" url="C:\Users\B075416\AppData\Roaming\cBrain\F2\Temp\5105017\"/>
    </mc:Choice>
  </mc:AlternateContent>
  <xr:revisionPtr revIDLastSave="0" documentId="13_ncr:1_{18E33285-F4D0-426B-A67D-B3B471EB91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side" sheetId="11" r:id="rId1"/>
    <sheet name="Resultatopgørelse" sheetId="6" r:id="rId2"/>
    <sheet name="Balance" sheetId="22" r:id="rId3"/>
    <sheet name="Pengestrømsopgørelse" sheetId="12" r:id="rId4"/>
    <sheet name="Øvrige opgørelser" sheetId="16" r:id="rId5"/>
    <sheet name="Gæld-stat,kommune,region,banker" sheetId="17" r:id="rId6"/>
    <sheet name="Gæld til realkreditinstitutter" sheetId="18" r:id="rId7"/>
    <sheet name="Afledte finansielle instr." sheetId="19" r:id="rId8"/>
    <sheet name="Visning resultatopgørelse" sheetId="2" r:id="rId9"/>
    <sheet name="Visning balance" sheetId="21" r:id="rId10"/>
    <sheet name="Dataark" sheetId="9" state="hidden" r:id="rId11"/>
    <sheet name="Stamdata" sheetId="20" state="hidden" r:id="rId12"/>
  </sheets>
  <externalReferences>
    <externalReference r:id="rId13"/>
    <externalReference r:id="rId14"/>
    <externalReference r:id="rId15"/>
  </externalReferences>
  <definedNames>
    <definedName name="CIQWBGuid" hidden="1">"bed11c77-d020-40d0-9729-a47e041fcd71"</definedName>
    <definedName name="Dom_Hil_M_Krydsoption_IRR" localSheetId="7">#REF!</definedName>
    <definedName name="Dom_Hil_M_Krydsoption_IRR" localSheetId="6">#REF!</definedName>
    <definedName name="Dom_Hil_M_Krydsoption_IRR" localSheetId="5">#REF!</definedName>
    <definedName name="Dom_Hil_M_Krydsoption_IRR" localSheetId="11">#REF!</definedName>
    <definedName name="Dom_Hil_M_Krydsoption_IRR" localSheetId="9">#REF!</definedName>
    <definedName name="Dom_Hil_M_Krydsoption_IRR" localSheetId="4">#REF!</definedName>
    <definedName name="Dom_Hil_M_Krydsoption_IRR">#REF!</definedName>
    <definedName name="Dom_Hil_M_Krydsoption_lejeprm2" localSheetId="7">#REF!</definedName>
    <definedName name="Dom_Hil_M_Krydsoption_lejeprm2" localSheetId="6">#REF!</definedName>
    <definedName name="Dom_Hil_M_Krydsoption_lejeprm2" localSheetId="5">#REF!</definedName>
    <definedName name="Dom_Hil_M_Krydsoption_lejeprm2" localSheetId="11">#REF!</definedName>
    <definedName name="Dom_Hil_M_Krydsoption_lejeprm2" localSheetId="9">#REF!</definedName>
    <definedName name="Dom_Hil_M_Krydsoption_lejeprm2" localSheetId="4">#REF!</definedName>
    <definedName name="Dom_Hil_M_Krydsoption_lejeprm2">#REF!</definedName>
    <definedName name="Fr_Gaver" localSheetId="7">[1]Output!#REF!</definedName>
    <definedName name="Fr_Gaver" localSheetId="6">[1]Output!#REF!</definedName>
    <definedName name="Fr_Gaver" localSheetId="5">[1]Output!#REF!</definedName>
    <definedName name="Fr_Gaver" localSheetId="11">[1]Output!#REF!</definedName>
    <definedName name="Fr_Gaver" localSheetId="9">[1]Output!#REF!</definedName>
    <definedName name="Fr_Gaver" localSheetId="4">[1]Output!#REF!</definedName>
    <definedName name="Fr_Gaver">[1]Output!#REF!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"01/18/2021 14:57:15"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BOGKRDV" localSheetId="7">[2]GI21_4!#REF!</definedName>
    <definedName name="MBOGKRDV" localSheetId="6">[2]GI21_4!#REF!</definedName>
    <definedName name="MBOGKRDV" localSheetId="5">[2]GI21_4!#REF!</definedName>
    <definedName name="MBOGKRDV" localSheetId="11">[2]GI21_4!#REF!</definedName>
    <definedName name="MBOGKRDV" localSheetId="4">[2]GI21_4!#REF!</definedName>
    <definedName name="MBOGKRDV">[2]GI21_4!#REF!</definedName>
    <definedName name="SAPBEXdnldView" hidden="1">"50J4CF2OORNVER2BF3Y25X7HC"</definedName>
    <definedName name="SAPBEXsysID" hidden="1">"P22"</definedName>
    <definedName name="_xlnm.Print_Area" localSheetId="9">'Visning balance'!$A$1:$C$97</definedName>
    <definedName name="_xlnm.Print_Area" localSheetId="8">'Visning resultatopgørelse'!#REF!</definedName>
    <definedName name="Z_188BC562_498E_418E_AEDA_0E08B18C71CB_.wvu.Cols" localSheetId="9" hidden="1">'Visning balance'!#REF!</definedName>
    <definedName name="Z_188BC562_498E_418E_AEDA_0E08B18C71CB_.wvu.Cols" localSheetId="8" hidden="1">'Visning resultatopgørelse'!#REF!,'Visning resultatopgørelse'!#REF!</definedName>
    <definedName name="Z_188BC562_498E_418E_AEDA_0E08B18C71CB_.wvu.PrintArea" localSheetId="9" hidden="1">'Visning balance'!$A$4:$C$95</definedName>
    <definedName name="Z_188BC562_498E_418E_AEDA_0E08B18C71CB_.wvu.Rows" localSheetId="9" hidden="1">'Visning balance'!$6:$11,'Visning balance'!#REF!,'Visning balance'!$24:$29,'Visning balance'!#REF!,'Visning balance'!#REF!,'Visning balance'!#REF!,'Visning balance'!$67:$68,'Visning balance'!$71:$71,'Visning balance'!$78:$78,'Visning balance'!$81:$81,'Visning balance'!#REF!</definedName>
    <definedName name="Z_188BC562_498E_418E_AEDA_0E08B18C71CB_.wvu.Rows" localSheetId="8" hidden="1">'Visning resultatopgørelse'!#REF!,'Visning resultatopgørelse'!$26:$26,'Visning resultatopgørelse'!#REF!</definedName>
    <definedName name="Z_1C9AAB13_052A_459B_8F5F_63EC0A894BCA_.wvu.Cols" localSheetId="9" hidden="1">'Visning balance'!#REF!</definedName>
    <definedName name="Z_1C9AAB13_052A_459B_8F5F_63EC0A894BCA_.wvu.Cols" localSheetId="8" hidden="1">'Visning resultatopgørelse'!#REF!,'Visning resultatopgørelse'!#REF!</definedName>
    <definedName name="Z_1C9AAB13_052A_459B_8F5F_63EC0A894BCA_.wvu.PrintArea" localSheetId="9" hidden="1">'Visning balance'!$A$4:$C$95</definedName>
    <definedName name="Z_1C9AAB13_052A_459B_8F5F_63EC0A894BCA_.wvu.Rows" localSheetId="9" hidden="1">'Visning balance'!$6:$11,'Visning balance'!#REF!,'Visning balance'!$24:$29,'Visning balance'!#REF!,'Visning balance'!#REF!,'Visning balance'!#REF!,'Visning balance'!$67:$68,'Visning balance'!$71:$71,'Visning balance'!$78:$78,'Visning balance'!$81:$81,'Visning balance'!#REF!</definedName>
    <definedName name="Z_1C9AAB13_052A_459B_8F5F_63EC0A894BCA_.wvu.Rows" localSheetId="8" hidden="1">'Visning resultatopgørelse'!#REF!,'Visning resultatopgørelse'!$26:$26,'Visning resultatopgørelse'!#REF!</definedName>
    <definedName name="Z_2147BA10_D323_4A1C_8891_CC321DCE3B22_.wvu.Cols" localSheetId="9" hidden="1">'Visning balance'!#REF!</definedName>
    <definedName name="Z_2147BA10_D323_4A1C_8891_CC321DCE3B22_.wvu.Cols" localSheetId="8" hidden="1">'Visning resultatopgørelse'!#REF!,'Visning resultatopgørelse'!#REF!</definedName>
    <definedName name="Z_2147BA10_D323_4A1C_8891_CC321DCE3B22_.wvu.PrintArea" localSheetId="9" hidden="1">'Visning balance'!$A$4:$C$95</definedName>
    <definedName name="Z_2147BA10_D323_4A1C_8891_CC321DCE3B22_.wvu.Rows" localSheetId="9" hidden="1">'Visning balance'!$6:$11,'Visning balance'!#REF!,'Visning balance'!$24:$29,'Visning balance'!#REF!,'Visning balance'!#REF!,'Visning balance'!#REF!,'Visning balance'!$67:$68,'Visning balance'!$71:$71,'Visning balance'!$78:$78,'Visning balance'!$81:$81,'Visning balance'!#REF!</definedName>
    <definedName name="Z_2147BA10_D323_4A1C_8891_CC321DCE3B22_.wvu.Rows" localSheetId="8" hidden="1">'Visning resultatopgørelse'!#REF!,'Visning resultatopgørelse'!$26:$26,'Visning resultatopgørelse'!#REF!</definedName>
    <definedName name="Z_328401A8_DD45_4512_97F1_9586096D8D9A_.wvu.Cols" localSheetId="9" hidden="1">'Visning balance'!#REF!</definedName>
    <definedName name="Z_328401A8_DD45_4512_97F1_9586096D8D9A_.wvu.Cols" localSheetId="8" hidden="1">'Visning resultatopgørelse'!#REF!,'Visning resultatopgørelse'!#REF!</definedName>
    <definedName name="Z_328401A8_DD45_4512_97F1_9586096D8D9A_.wvu.PrintArea" localSheetId="9" hidden="1">'Visning balance'!$A$4:$C$95</definedName>
    <definedName name="Z_328401A8_DD45_4512_97F1_9586096D8D9A_.wvu.Rows" localSheetId="9" hidden="1">'Visning balance'!$6:$11,'Visning balance'!#REF!,'Visning balance'!$24:$29,'Visning balance'!#REF!,'Visning balance'!#REF!,'Visning balance'!#REF!,'Visning balance'!$67:$68,'Visning balance'!$71:$71,'Visning balance'!$78:$78,'Visning balance'!$81:$81,'Visning balance'!#REF!</definedName>
    <definedName name="Z_328401A8_DD45_4512_97F1_9586096D8D9A_.wvu.Rows" localSheetId="8" hidden="1">'Visning resultatopgørelse'!#REF!,'Visning resultatopgørelse'!$26:$26,'Visning resultatopgørelse'!#REF!</definedName>
    <definedName name="Z_6F7A2D9A_445A_42A3_B4C2_50036D662F09_.wvu.Cols" localSheetId="9" hidden="1">'Visning balance'!#REF!</definedName>
    <definedName name="Z_6F7A2D9A_445A_42A3_B4C2_50036D662F09_.wvu.Cols" localSheetId="8" hidden="1">'Visning resultatopgørelse'!#REF!,'Visning resultatopgørelse'!#REF!</definedName>
    <definedName name="Z_6F7A2D9A_445A_42A3_B4C2_50036D662F09_.wvu.PrintArea" localSheetId="9" hidden="1">'Visning balance'!$A$4:$C$95</definedName>
    <definedName name="Z_6F7A2D9A_445A_42A3_B4C2_50036D662F09_.wvu.Rows" localSheetId="9" hidden="1">'Visning balance'!$6:$11,'Visning balance'!#REF!,'Visning balance'!$24:$29,'Visning balance'!#REF!,'Visning balance'!#REF!,'Visning balance'!#REF!,'Visning balance'!$67:$68,'Visning balance'!$71:$71,'Visning balance'!$78:$78,'Visning balance'!$81:$81,'Visning balance'!#REF!</definedName>
    <definedName name="Z_6F7A2D9A_445A_42A3_B4C2_50036D662F09_.wvu.Rows" localSheetId="8" hidden="1">'Visning resultatopgørelse'!#REF!,'Visning resultatopgørelse'!$26:$26,'Visning resultatopgørelse'!#REF!</definedName>
    <definedName name="Z_8FACF95D_C855_4A38_B640_07F5A94B3C6B_.wvu.Cols" localSheetId="9" hidden="1">'Visning balance'!#REF!</definedName>
    <definedName name="Z_8FACF95D_C855_4A38_B640_07F5A94B3C6B_.wvu.Cols" localSheetId="8" hidden="1">'Visning resultatopgørelse'!#REF!,'Visning resultatopgørelse'!#REF!</definedName>
    <definedName name="Z_8FACF95D_C855_4A38_B640_07F5A94B3C6B_.wvu.PrintArea" localSheetId="9" hidden="1">'Visning balance'!$A$4:$C$95</definedName>
    <definedName name="Z_8FACF95D_C855_4A38_B640_07F5A94B3C6B_.wvu.Rows" localSheetId="9" hidden="1">'Visning balance'!$6:$11,'Visning balance'!#REF!,'Visning balance'!$24:$29,'Visning balance'!#REF!,'Visning balance'!#REF!,'Visning balance'!#REF!,'Visning balance'!$67:$68,'Visning balance'!$71:$71,'Visning balance'!$78:$78,'Visning balance'!$81:$81,'Visning balance'!#REF!</definedName>
    <definedName name="Z_8FACF95D_C855_4A38_B640_07F5A94B3C6B_.wvu.Rows" localSheetId="8" hidden="1">'Visning resultatopgørelse'!#REF!,'Visning resultatopgørelse'!$26:$26,'Visning resultatopgørelse'!#REF!</definedName>
    <definedName name="Z_92C1A47F_8C07_4594_A79E_ECBC7F7AE9AA_.wvu.Cols" localSheetId="9" hidden="1">'Visning balance'!#REF!</definedName>
    <definedName name="Z_92C1A47F_8C07_4594_A79E_ECBC7F7AE9AA_.wvu.Cols" localSheetId="8" hidden="1">'Visning resultatopgørelse'!#REF!,'Visning resultatopgørelse'!#REF!</definedName>
    <definedName name="Z_92C1A47F_8C07_4594_A79E_ECBC7F7AE9AA_.wvu.PrintArea" localSheetId="9" hidden="1">'Visning balance'!$A$4:$C$95</definedName>
    <definedName name="Z_92C1A47F_8C07_4594_A79E_ECBC7F7AE9AA_.wvu.Rows" localSheetId="9" hidden="1">'Visning balance'!$6:$11,'Visning balance'!#REF!,'Visning balance'!$24:$29,'Visning balance'!#REF!,'Visning balance'!#REF!,'Visning balance'!#REF!,'Visning balance'!$67:$68,'Visning balance'!$71:$71,'Visning balance'!$78:$78,'Visning balance'!$81:$81,'Visning balance'!#REF!</definedName>
    <definedName name="Z_92C1A47F_8C07_4594_A79E_ECBC7F7AE9AA_.wvu.Rows" localSheetId="8" hidden="1">'Visning resultatopgørelse'!#REF!,'Visning resultatopgørelse'!$26:$26,'Visning resultatopgørelse'!#REF!</definedName>
    <definedName name="Z_B4C71224_A5BB_4DE9_B0B0_1604B1D04D53_.wvu.Cols" localSheetId="9" hidden="1">'Visning balance'!#REF!</definedName>
    <definedName name="Z_B4C71224_A5BB_4DE9_B0B0_1604B1D04D53_.wvu.Cols" localSheetId="8" hidden="1">'Visning resultatopgørelse'!#REF!,'Visning resultatopgørelse'!#REF!</definedName>
    <definedName name="Z_B4C71224_A5BB_4DE9_B0B0_1604B1D04D53_.wvu.PrintArea" localSheetId="9" hidden="1">'Visning balance'!$A$4:$C$95</definedName>
    <definedName name="Z_B4C71224_A5BB_4DE9_B0B0_1604B1D04D53_.wvu.Rows" localSheetId="9" hidden="1">'Visning balance'!$6:$11,'Visning balance'!#REF!,'Visning balance'!$24:$29,'Visning balance'!#REF!,'Visning balance'!#REF!,'Visning balance'!#REF!,'Visning balance'!$67:$68,'Visning balance'!$71:$71,'Visning balance'!$78:$78,'Visning balance'!$81:$81,'Visning balance'!#REF!</definedName>
    <definedName name="Z_B4C71224_A5BB_4DE9_B0B0_1604B1D04D53_.wvu.Rows" localSheetId="8" hidden="1">'Visning resultatopgørelse'!#REF!,'Visning resultatopgørelse'!$26:$26,'Visning resultatopgørelse'!#REF!</definedName>
    <definedName name="Z_BFD5165A_A5D5_4A1A_B9CC_FA7A34BF573B_.wvu.Cols" localSheetId="9" hidden="1">'Visning balance'!#REF!</definedName>
    <definedName name="Z_BFD5165A_A5D5_4A1A_B9CC_FA7A34BF573B_.wvu.Cols" localSheetId="8" hidden="1">'Visning resultatopgørelse'!#REF!,'Visning resultatopgørelse'!#REF!</definedName>
    <definedName name="Z_BFD5165A_A5D5_4A1A_B9CC_FA7A34BF573B_.wvu.PrintArea" localSheetId="9" hidden="1">'Visning balance'!$A$4:$C$95</definedName>
    <definedName name="Z_BFD5165A_A5D5_4A1A_B9CC_FA7A34BF573B_.wvu.Rows" localSheetId="9" hidden="1">'Visning balance'!$6:$11,'Visning balance'!#REF!,'Visning balance'!$24:$29,'Visning balance'!#REF!,'Visning balance'!#REF!,'Visning balance'!#REF!,'Visning balance'!$67:$68,'Visning balance'!$71:$71,'Visning balance'!$78:$78,'Visning balance'!$81:$81,'Visning balance'!#REF!</definedName>
    <definedName name="Z_BFD5165A_A5D5_4A1A_B9CC_FA7A34BF573B_.wvu.Rows" localSheetId="8" hidden="1">'Visning resultatopgørelse'!#REF!,'Visning resultatopgørelse'!$26:$26,'Visning resultatopgørelse'!#REF!</definedName>
    <definedName name="Z_F06D15EF_354D_4775_8433_1D66A3475A3B_.wvu.Cols" localSheetId="9" hidden="1">'Visning balance'!#REF!</definedName>
    <definedName name="Z_F06D15EF_354D_4775_8433_1D66A3475A3B_.wvu.Cols" localSheetId="8" hidden="1">'Visning resultatopgørelse'!#REF!,'Visning resultatopgørelse'!#REF!</definedName>
    <definedName name="Z_F06D15EF_354D_4775_8433_1D66A3475A3B_.wvu.PrintArea" localSheetId="9" hidden="1">'Visning balance'!$A$4:$C$95</definedName>
    <definedName name="Z_F06D15EF_354D_4775_8433_1D66A3475A3B_.wvu.Rows" localSheetId="9" hidden="1">'Visning balance'!$6:$11,'Visning balance'!#REF!,'Visning balance'!$24:$29,'Visning balance'!#REF!,'Visning balance'!#REF!,'Visning balance'!#REF!,'Visning balance'!$67:$68,'Visning balance'!$71:$71,'Visning balance'!$78:$78,'Visning balance'!$81:$81,'Visning balance'!#REF!</definedName>
    <definedName name="Z_F06D15EF_354D_4775_8433_1D66A3475A3B_.wvu.Rows" localSheetId="8" hidden="1">'Visning resultatopgørelse'!#REF!,'Visning resultatopgørelse'!$26:$26,'Visning resultatopgørelse'!#REF!</definedName>
    <definedName name="ÅP" localSheetId="7">[3]GI21_4!#REF!</definedName>
    <definedName name="ÅP" localSheetId="6">[3]GI21_4!#REF!</definedName>
    <definedName name="ÅP" localSheetId="5">[3]GI21_4!#REF!</definedName>
    <definedName name="ÅP" localSheetId="11">[3]GI21_4!#REF!</definedName>
    <definedName name="ÅP" localSheetId="9">[3]GI21_4!#REF!</definedName>
    <definedName name="ÅP" localSheetId="4">[3]GI21_4!#REF!</definedName>
    <definedName name="ÅP">[3]GI21_4!#REF!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7" i="6" l="1"/>
  <c r="C83" i="6"/>
  <c r="A2" i="17" l="1"/>
  <c r="C23" i="6" l="1"/>
  <c r="B1" i="12"/>
  <c r="B1" i="22"/>
  <c r="B1" i="6"/>
  <c r="B3" i="11"/>
  <c r="B9" i="19" s="1"/>
  <c r="A35" i="12" l="1"/>
  <c r="A11" i="12"/>
  <c r="A15" i="16"/>
  <c r="B30" i="17"/>
  <c r="B6" i="17"/>
  <c r="B32" i="18"/>
  <c r="B8" i="18"/>
  <c r="B42" i="19"/>
  <c r="B26" i="19"/>
  <c r="B18" i="19"/>
  <c r="A42" i="12"/>
  <c r="A34" i="12"/>
  <c r="A26" i="12"/>
  <c r="A18" i="12"/>
  <c r="A10" i="12"/>
  <c r="A35" i="16"/>
  <c r="A25" i="16"/>
  <c r="A14" i="16"/>
  <c r="B45" i="17"/>
  <c r="B37" i="17"/>
  <c r="B29" i="17"/>
  <c r="B21" i="17"/>
  <c r="B13" i="17"/>
  <c r="B5" i="17"/>
  <c r="B47" i="18"/>
  <c r="B39" i="18"/>
  <c r="B31" i="18"/>
  <c r="B23" i="18"/>
  <c r="B15" i="18"/>
  <c r="B7" i="18"/>
  <c r="B49" i="19"/>
  <c r="B41" i="19"/>
  <c r="B33" i="19"/>
  <c r="B25" i="19"/>
  <c r="B17" i="19"/>
  <c r="A3" i="9"/>
  <c r="A4" i="9"/>
  <c r="A5" i="9"/>
  <c r="A6" i="9"/>
  <c r="A14" i="9"/>
  <c r="A22" i="9"/>
  <c r="A30" i="9"/>
  <c r="A38" i="9"/>
  <c r="A46" i="9"/>
  <c r="A54" i="9"/>
  <c r="A62" i="9"/>
  <c r="A70" i="9"/>
  <c r="A77" i="9"/>
  <c r="A85" i="9"/>
  <c r="A93" i="9"/>
  <c r="A101" i="9"/>
  <c r="A109" i="9"/>
  <c r="A117" i="9"/>
  <c r="A125" i="9"/>
  <c r="A34" i="9"/>
  <c r="A66" i="9"/>
  <c r="A97" i="9"/>
  <c r="A35" i="9"/>
  <c r="A98" i="9"/>
  <c r="A12" i="9"/>
  <c r="A52" i="9"/>
  <c r="A83" i="9"/>
  <c r="A115" i="9"/>
  <c r="A13" i="9"/>
  <c r="A53" i="9"/>
  <c r="A84" i="9"/>
  <c r="A116" i="9"/>
  <c r="A7" i="9"/>
  <c r="A15" i="9"/>
  <c r="A23" i="9"/>
  <c r="A31" i="9"/>
  <c r="A39" i="9"/>
  <c r="A47" i="9"/>
  <c r="A55" i="9"/>
  <c r="A63" i="9"/>
  <c r="A71" i="9"/>
  <c r="A78" i="9"/>
  <c r="A86" i="9"/>
  <c r="A94" i="9"/>
  <c r="A102" i="9"/>
  <c r="A110" i="9"/>
  <c r="A118" i="9"/>
  <c r="A126" i="9"/>
  <c r="A26" i="9"/>
  <c r="A89" i="9"/>
  <c r="A121" i="9"/>
  <c r="A27" i="9"/>
  <c r="A74" i="9"/>
  <c r="A106" i="9"/>
  <c r="A28" i="9"/>
  <c r="A60" i="9"/>
  <c r="A91" i="9"/>
  <c r="A29" i="9"/>
  <c r="A69" i="9"/>
  <c r="A100" i="9"/>
  <c r="A8" i="9"/>
  <c r="A16" i="9"/>
  <c r="A24" i="9"/>
  <c r="A32" i="9"/>
  <c r="A40" i="9"/>
  <c r="A48" i="9"/>
  <c r="A56" i="9"/>
  <c r="A64" i="9"/>
  <c r="A79" i="9"/>
  <c r="A87" i="9"/>
  <c r="A95" i="9"/>
  <c r="A103" i="9"/>
  <c r="A111" i="9"/>
  <c r="A119" i="9"/>
  <c r="A127" i="9"/>
  <c r="A18" i="9"/>
  <c r="A73" i="9"/>
  <c r="A105" i="9"/>
  <c r="A11" i="9"/>
  <c r="A43" i="9"/>
  <c r="A59" i="9"/>
  <c r="A82" i="9"/>
  <c r="A114" i="9"/>
  <c r="A20" i="9"/>
  <c r="A68" i="9"/>
  <c r="A99" i="9"/>
  <c r="A123" i="9"/>
  <c r="A37" i="9"/>
  <c r="A61" i="9"/>
  <c r="A92" i="9"/>
  <c r="A124" i="9"/>
  <c r="A9" i="9"/>
  <c r="A17" i="9"/>
  <c r="A25" i="9"/>
  <c r="A33" i="9"/>
  <c r="A41" i="9"/>
  <c r="A49" i="9"/>
  <c r="A57" i="9"/>
  <c r="A65" i="9"/>
  <c r="A72" i="9"/>
  <c r="A80" i="9"/>
  <c r="A88" i="9"/>
  <c r="A96" i="9"/>
  <c r="A104" i="9"/>
  <c r="A112" i="9"/>
  <c r="A120" i="9"/>
  <c r="A2" i="9"/>
  <c r="A10" i="9"/>
  <c r="A42" i="9"/>
  <c r="A50" i="9"/>
  <c r="A58" i="9"/>
  <c r="A81" i="9"/>
  <c r="A113" i="9"/>
  <c r="A19" i="9"/>
  <c r="A51" i="9"/>
  <c r="A67" i="9"/>
  <c r="A90" i="9"/>
  <c r="A122" i="9"/>
  <c r="A36" i="9"/>
  <c r="A44" i="9"/>
  <c r="A75" i="9"/>
  <c r="A107" i="9"/>
  <c r="A21" i="9"/>
  <c r="A45" i="9"/>
  <c r="A76" i="9"/>
  <c r="A108" i="9"/>
  <c r="A17" i="12"/>
  <c r="A33" i="16"/>
  <c r="A23" i="16"/>
  <c r="A13" i="16"/>
  <c r="B44" i="17"/>
  <c r="B36" i="17"/>
  <c r="B28" i="17"/>
  <c r="B20" i="17"/>
  <c r="B12" i="17"/>
  <c r="B4" i="17"/>
  <c r="B46" i="18"/>
  <c r="B38" i="18"/>
  <c r="B30" i="18"/>
  <c r="B22" i="18"/>
  <c r="B14" i="18"/>
  <c r="B6" i="18"/>
  <c r="B48" i="19"/>
  <c r="B40" i="19"/>
  <c r="B32" i="19"/>
  <c r="B24" i="19"/>
  <c r="B16" i="19"/>
  <c r="B8" i="19"/>
  <c r="A19" i="12"/>
  <c r="A26" i="16"/>
  <c r="B38" i="17"/>
  <c r="B14" i="17"/>
  <c r="B40" i="18"/>
  <c r="B16" i="18"/>
  <c r="B34" i="19"/>
  <c r="B10" i="19"/>
  <c r="A25" i="12"/>
  <c r="A32" i="12"/>
  <c r="A16" i="12"/>
  <c r="A22" i="16"/>
  <c r="B35" i="17"/>
  <c r="B19" i="17"/>
  <c r="B3" i="17"/>
  <c r="B45" i="18"/>
  <c r="B29" i="18"/>
  <c r="B21" i="18"/>
  <c r="B13" i="18"/>
  <c r="B5" i="18"/>
  <c r="B47" i="19"/>
  <c r="B39" i="19"/>
  <c r="B31" i="19"/>
  <c r="B23" i="19"/>
  <c r="B15" i="19"/>
  <c r="B7" i="19"/>
  <c r="A43" i="12"/>
  <c r="A27" i="12"/>
  <c r="A36" i="16"/>
  <c r="B46" i="17"/>
  <c r="B22" i="17"/>
  <c r="B48" i="18"/>
  <c r="B24" i="18"/>
  <c r="B50" i="19"/>
  <c r="B2" i="19"/>
  <c r="A33" i="12"/>
  <c r="A9" i="12"/>
  <c r="A40" i="12"/>
  <c r="A24" i="12"/>
  <c r="A8" i="12"/>
  <c r="A32" i="16"/>
  <c r="B51" i="17"/>
  <c r="B43" i="17"/>
  <c r="B27" i="17"/>
  <c r="B11" i="17"/>
  <c r="B37" i="18"/>
  <c r="A23" i="12"/>
  <c r="A21" i="16"/>
  <c r="B50" i="17"/>
  <c r="B42" i="17"/>
  <c r="B34" i="17"/>
  <c r="B26" i="17"/>
  <c r="B18" i="17"/>
  <c r="B10" i="17"/>
  <c r="B2" i="17"/>
  <c r="B44" i="18"/>
  <c r="B36" i="18"/>
  <c r="B28" i="18"/>
  <c r="B20" i="18"/>
  <c r="B12" i="18"/>
  <c r="B4" i="18"/>
  <c r="B46" i="19"/>
  <c r="B38" i="19"/>
  <c r="B30" i="19"/>
  <c r="B22" i="19"/>
  <c r="B14" i="19"/>
  <c r="B6" i="19"/>
  <c r="A31" i="12"/>
  <c r="A15" i="12"/>
  <c r="A31" i="16"/>
  <c r="A14" i="12"/>
  <c r="A30" i="16"/>
  <c r="A19" i="16"/>
  <c r="B49" i="17"/>
  <c r="B41" i="17"/>
  <c r="B33" i="17"/>
  <c r="B25" i="17"/>
  <c r="B17" i="17"/>
  <c r="B9" i="17"/>
  <c r="B51" i="18"/>
  <c r="B43" i="18"/>
  <c r="B35" i="18"/>
  <c r="B27" i="18"/>
  <c r="B19" i="18"/>
  <c r="B11" i="18"/>
  <c r="B3" i="18"/>
  <c r="B45" i="19"/>
  <c r="B37" i="19"/>
  <c r="B29" i="19"/>
  <c r="B21" i="19"/>
  <c r="B13" i="19"/>
  <c r="B5" i="19"/>
  <c r="A38" i="12"/>
  <c r="A22" i="12"/>
  <c r="A3" i="16"/>
  <c r="A37" i="12"/>
  <c r="A13" i="12"/>
  <c r="A8" i="16"/>
  <c r="A28" i="16"/>
  <c r="A18" i="16"/>
  <c r="B48" i="17"/>
  <c r="B40" i="17"/>
  <c r="B32" i="17"/>
  <c r="B24" i="17"/>
  <c r="B16" i="17"/>
  <c r="B8" i="17"/>
  <c r="B50" i="18"/>
  <c r="B42" i="18"/>
  <c r="B34" i="18"/>
  <c r="B26" i="18"/>
  <c r="B18" i="18"/>
  <c r="B10" i="18"/>
  <c r="B2" i="18"/>
  <c r="B44" i="19"/>
  <c r="B36" i="19"/>
  <c r="B28" i="19"/>
  <c r="B20" i="19"/>
  <c r="B12" i="19"/>
  <c r="B4" i="19"/>
  <c r="A29" i="12"/>
  <c r="A6" i="12"/>
  <c r="A36" i="12"/>
  <c r="A28" i="12"/>
  <c r="A20" i="12"/>
  <c r="A37" i="16"/>
  <c r="A27" i="16"/>
  <c r="A17" i="16"/>
  <c r="B47" i="17"/>
  <c r="B39" i="17"/>
  <c r="B31" i="17"/>
  <c r="B23" i="17"/>
  <c r="B15" i="17"/>
  <c r="B7" i="17"/>
  <c r="B49" i="18"/>
  <c r="B41" i="18"/>
  <c r="B33" i="18"/>
  <c r="B25" i="18"/>
  <c r="B17" i="18"/>
  <c r="B9" i="18"/>
  <c r="B51" i="19"/>
  <c r="B43" i="19"/>
  <c r="B35" i="19"/>
  <c r="B27" i="19"/>
  <c r="B19" i="19"/>
  <c r="B11" i="19"/>
  <c r="B3" i="19"/>
  <c r="A42" i="16" l="1"/>
  <c r="A43" i="16"/>
  <c r="B1" i="21" l="1"/>
  <c r="B1" i="2"/>
  <c r="C9" i="21" l="1"/>
  <c r="C8" i="21"/>
  <c r="C7" i="21"/>
  <c r="C10" i="21" l="1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2" i="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6" i="19"/>
  <c r="A5" i="19"/>
  <c r="A4" i="19"/>
  <c r="A3" i="19"/>
  <c r="A2" i="19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B3" i="16"/>
  <c r="J124" i="9" l="1"/>
  <c r="C88" i="21"/>
  <c r="J126" i="9" l="1"/>
  <c r="J121" i="9"/>
  <c r="J122" i="9"/>
  <c r="J123" i="9"/>
  <c r="J110" i="9"/>
  <c r="J111" i="9"/>
  <c r="J112" i="9"/>
  <c r="J109" i="9"/>
  <c r="J108" i="9"/>
  <c r="J107" i="9"/>
  <c r="J87" i="9"/>
  <c r="J79" i="9"/>
  <c r="C97" i="21"/>
  <c r="C96" i="21"/>
  <c r="C90" i="21"/>
  <c r="C89" i="21"/>
  <c r="C87" i="21"/>
  <c r="C86" i="21"/>
  <c r="C85" i="21"/>
  <c r="C84" i="21"/>
  <c r="C83" i="21"/>
  <c r="C82" i="21"/>
  <c r="C81" i="21"/>
  <c r="C80" i="21"/>
  <c r="C79" i="21"/>
  <c r="C78" i="21"/>
  <c r="C77" i="21"/>
  <c r="C74" i="21"/>
  <c r="C73" i="21"/>
  <c r="C72" i="21"/>
  <c r="C71" i="21"/>
  <c r="C70" i="21"/>
  <c r="C69" i="21"/>
  <c r="C68" i="21"/>
  <c r="C67" i="21"/>
  <c r="C66" i="21"/>
  <c r="C64" i="21"/>
  <c r="C62" i="21"/>
  <c r="C61" i="21"/>
  <c r="C60" i="21"/>
  <c r="C51" i="21"/>
  <c r="C49" i="21"/>
  <c r="C48" i="21"/>
  <c r="C46" i="21"/>
  <c r="C45" i="21"/>
  <c r="C44" i="21"/>
  <c r="C43" i="21"/>
  <c r="C42" i="21"/>
  <c r="C41" i="21"/>
  <c r="C40" i="21"/>
  <c r="C37" i="21"/>
  <c r="C38" i="21" s="1"/>
  <c r="C31" i="21"/>
  <c r="C30" i="21"/>
  <c r="C29" i="21"/>
  <c r="C28" i="21"/>
  <c r="C27" i="21"/>
  <c r="C26" i="21"/>
  <c r="C25" i="21"/>
  <c r="C24" i="21"/>
  <c r="C20" i="21"/>
  <c r="C19" i="21"/>
  <c r="C18" i="21"/>
  <c r="C17" i="21"/>
  <c r="C16" i="21"/>
  <c r="C15" i="21"/>
  <c r="C14" i="21"/>
  <c r="C13" i="21"/>
  <c r="C94" i="22"/>
  <c r="C70" i="22"/>
  <c r="C59" i="22"/>
  <c r="C54" i="22"/>
  <c r="C48" i="22"/>
  <c r="C43" i="22"/>
  <c r="C29" i="22"/>
  <c r="C19" i="22"/>
  <c r="C9" i="22"/>
  <c r="C63" i="21" l="1"/>
  <c r="C21" i="21"/>
  <c r="C32" i="21"/>
  <c r="C34" i="21" s="1"/>
  <c r="C75" i="21"/>
  <c r="C47" i="21"/>
  <c r="C53" i="21" s="1"/>
  <c r="C91" i="21"/>
  <c r="C38" i="12"/>
  <c r="C29" i="12"/>
  <c r="C93" i="21" l="1"/>
  <c r="C94" i="21" s="1"/>
  <c r="C55" i="21"/>
  <c r="C100" i="21" s="1"/>
  <c r="C82" i="6" l="1"/>
  <c r="C23" i="2" s="1"/>
  <c r="C78" i="6"/>
  <c r="C22" i="2" s="1"/>
  <c r="C74" i="6"/>
  <c r="C17" i="2" s="1"/>
  <c r="C67" i="6"/>
  <c r="C16" i="2" s="1"/>
  <c r="C62" i="6"/>
  <c r="C15" i="2" s="1"/>
  <c r="C57" i="6"/>
  <c r="C14" i="2" s="1"/>
  <c r="C52" i="6"/>
  <c r="C13" i="2" s="1"/>
  <c r="C47" i="6"/>
  <c r="C12" i="2" s="1"/>
  <c r="C42" i="6"/>
  <c r="C11" i="2" s="1"/>
  <c r="C37" i="6"/>
  <c r="C8" i="2" s="1"/>
  <c r="C29" i="6"/>
  <c r="C7" i="2" s="1"/>
  <c r="C14" i="6"/>
  <c r="C5" i="2" s="1"/>
  <c r="C27" i="2"/>
  <c r="C26" i="2"/>
  <c r="C6" i="2"/>
  <c r="C18" i="2" l="1"/>
  <c r="C9" i="2"/>
  <c r="J127" i="9" l="1"/>
  <c r="J125" i="9"/>
  <c r="J120" i="9"/>
  <c r="J119" i="9"/>
  <c r="J118" i="9"/>
  <c r="J117" i="9"/>
  <c r="J116" i="9"/>
  <c r="J115" i="9"/>
  <c r="J114" i="9"/>
  <c r="J113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6" i="9"/>
  <c r="J85" i="9"/>
  <c r="J84" i="9"/>
  <c r="J83" i="9"/>
  <c r="J82" i="9"/>
  <c r="J81" i="9"/>
  <c r="J80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 l="1"/>
  <c r="J54" i="9"/>
  <c r="J53" i="9" l="1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15" i="9"/>
  <c r="J2" i="9" l="1"/>
  <c r="J3" i="9"/>
  <c r="J4" i="9"/>
  <c r="J5" i="9"/>
  <c r="J6" i="9"/>
  <c r="J7" i="9"/>
  <c r="J8" i="9"/>
  <c r="J9" i="9"/>
  <c r="J10" i="9"/>
  <c r="J11" i="9"/>
  <c r="J12" i="9"/>
  <c r="J13" i="9"/>
  <c r="J14" i="9"/>
  <c r="J16" i="9"/>
  <c r="J17" i="9"/>
  <c r="J18" i="9"/>
  <c r="J19" i="9"/>
  <c r="J20" i="9"/>
  <c r="J21" i="9"/>
  <c r="J22" i="9"/>
  <c r="J23" i="9"/>
  <c r="J24" i="9"/>
  <c r="C11" i="12" l="1"/>
  <c r="C19" i="12"/>
  <c r="C20" i="12" l="1"/>
  <c r="C40" i="12" s="1"/>
  <c r="C20" i="2" l="1"/>
  <c r="C24" i="2" s="1"/>
  <c r="C28" i="2" s="1"/>
</calcChain>
</file>

<file path=xl/sharedStrings.xml><?xml version="1.0" encoding="utf-8"?>
<sst xmlns="http://schemas.openxmlformats.org/spreadsheetml/2006/main" count="1473" uniqueCount="723">
  <si>
    <t>Resultat før ekstraordinære poster</t>
  </si>
  <si>
    <t>Ekstraordinære poster</t>
  </si>
  <si>
    <t>Årets resultat</t>
  </si>
  <si>
    <t>Balance</t>
  </si>
  <si>
    <t>Langfristede gældsforpligtelser</t>
  </si>
  <si>
    <t xml:space="preserve"> </t>
  </si>
  <si>
    <t>Note</t>
  </si>
  <si>
    <t>Statstilskud</t>
  </si>
  <si>
    <t>Øvrige tilskud</t>
  </si>
  <si>
    <t>Salg af varer og tjenesteydelser</t>
  </si>
  <si>
    <t>Andre indtægter</t>
  </si>
  <si>
    <t>Uddannelse</t>
  </si>
  <si>
    <t>Administrative fællesskaber, værtsinstitution</t>
  </si>
  <si>
    <t>Forskning og udvikling</t>
  </si>
  <si>
    <t>Formidling og videnudveksling</t>
  </si>
  <si>
    <t>Myndighedsbetjening, rådgivning og øvrige ydelser</t>
  </si>
  <si>
    <t>Generelle fællesomkostninger</t>
  </si>
  <si>
    <t>Bygninger og bygningsdrift</t>
  </si>
  <si>
    <t>Finansielle indtægter</t>
  </si>
  <si>
    <t>Finansielle omkostninger</t>
  </si>
  <si>
    <t>Ekstraordinære indtægter</t>
  </si>
  <si>
    <t>Ekstraordinære omkostninger</t>
  </si>
  <si>
    <t>Balance pr. 31. december</t>
  </si>
  <si>
    <t>Immaterielle anlægsaktiver</t>
  </si>
  <si>
    <t>Immaterielle anlægsaktiver i alt</t>
  </si>
  <si>
    <t>Indretning af lejede lokaler</t>
  </si>
  <si>
    <t>Grunde og bygninger</t>
  </si>
  <si>
    <t>Materielle anlægsaktiver i alt</t>
  </si>
  <si>
    <t>Deposita</t>
  </si>
  <si>
    <t>Aktier/andele i pengeinstitutter</t>
  </si>
  <si>
    <t>Finansielle anlægsaktiver i alt</t>
  </si>
  <si>
    <t>Anlægsaktiver i alt</t>
  </si>
  <si>
    <t>Varebeholdninger i alt</t>
  </si>
  <si>
    <t>Andre tilgodehavender</t>
  </si>
  <si>
    <t>Tilgodehavender i alt</t>
  </si>
  <si>
    <t>Værdipapirer</t>
  </si>
  <si>
    <t>Likvide beholdninger</t>
  </si>
  <si>
    <t>Omsætningsaktiver i alt</t>
  </si>
  <si>
    <t>Aktiver i alt</t>
  </si>
  <si>
    <t>Egenkapital i alt</t>
  </si>
  <si>
    <t>Hensatte forpligtelser</t>
  </si>
  <si>
    <t>Kommunal gæld</t>
  </si>
  <si>
    <t>Gæld vedrørende finansiel leasing</t>
  </si>
  <si>
    <t>Anden langfristet gæld</t>
  </si>
  <si>
    <t>Langfristede gældsforpligtelser i alt</t>
  </si>
  <si>
    <t>Leverandører af varer og tjenesteydelser</t>
  </si>
  <si>
    <t>Kortfristede gældsforpligtelser i alt</t>
  </si>
  <si>
    <t>Gældsforpligtelser i alt</t>
  </si>
  <si>
    <t>Passiver i alt</t>
  </si>
  <si>
    <t>Andre forpligtelser</t>
  </si>
  <si>
    <t>Erhvervede koncessesioner, patenter, licenser software m.v.</t>
  </si>
  <si>
    <t>Færdiggjorte udviklingsprojekter</t>
  </si>
  <si>
    <t>Immaterielle udviklingsprojekter under udførelse</t>
  </si>
  <si>
    <t>Materielle anlægsaktiver</t>
  </si>
  <si>
    <t>Igangv. Arbejde for egen regning</t>
  </si>
  <si>
    <t>IT-udstyr</t>
  </si>
  <si>
    <t>Inventar</t>
  </si>
  <si>
    <t>Installationer</t>
  </si>
  <si>
    <t>Finansielle anlægsaktiver</t>
  </si>
  <si>
    <t>Kapitalandele i datterselskaber</t>
  </si>
  <si>
    <t>Øvrige kapitalandele</t>
  </si>
  <si>
    <t>Gældsbreve fra staten</t>
  </si>
  <si>
    <t>Lån til dattervirksomhed</t>
  </si>
  <si>
    <t>Varebeholdninger</t>
  </si>
  <si>
    <t>Tilgodehavender fra salg af varer og ydelser</t>
  </si>
  <si>
    <t>Mellemregning med Uddannelses- og Forskningsministeriet</t>
  </si>
  <si>
    <t>Mellemregning med Børne- og Undervisningsministeriet</t>
  </si>
  <si>
    <t>Tilgodehavender fra igangværende tilskudsaktivitet</t>
  </si>
  <si>
    <t xml:space="preserve">Periodiserede donationer  </t>
  </si>
  <si>
    <t xml:space="preserve">Statsgæld   </t>
  </si>
  <si>
    <t xml:space="preserve">Skyldige indefrosne feriemidler </t>
  </si>
  <si>
    <t xml:space="preserve">Kortfristet del af periodiserede donationer      </t>
  </si>
  <si>
    <t>Kortfristet del af langfristet gæld til stat, kommuner, banker og re-alkreditinstitutter</t>
  </si>
  <si>
    <t xml:space="preserve">Skyldig løn         </t>
  </si>
  <si>
    <t xml:space="preserve">Feriepengeforpligtelse          </t>
  </si>
  <si>
    <t xml:space="preserve">Skyldige indefrosne feriemidler        </t>
  </si>
  <si>
    <t xml:space="preserve">Mellemregning med Uddannelses- og Forskningsministeriet      </t>
  </si>
  <si>
    <t xml:space="preserve">Mellemregning med Børne- og Undervisningsministeriet      </t>
  </si>
  <si>
    <t xml:space="preserve">Mellemregning med Skoleskibet DANMARK       </t>
  </si>
  <si>
    <t xml:space="preserve">Anden kortfristet gæld        </t>
  </si>
  <si>
    <t>Kontrol mellem aktiver og passiver</t>
  </si>
  <si>
    <t>Valuta</t>
  </si>
  <si>
    <t>10</t>
  </si>
  <si>
    <t>Uddannelsestilskud, heltidsuddannelse</t>
  </si>
  <si>
    <t>20</t>
  </si>
  <si>
    <t>Uddannelsestilskud, deltidsuddannelse/Åben uddannelse</t>
  </si>
  <si>
    <t>30</t>
  </si>
  <si>
    <t>Uddannelsestilskud fra BUVM</t>
  </si>
  <si>
    <t>40</t>
  </si>
  <si>
    <t>Tilskud til øvrige formål</t>
  </si>
  <si>
    <t>50</t>
  </si>
  <si>
    <t>Tilskud til forskning og udvikling (Frascati)</t>
  </si>
  <si>
    <t>60</t>
  </si>
  <si>
    <t>Tilskud til Forskningsbaseret Myndighedsbetjening</t>
  </si>
  <si>
    <t>70</t>
  </si>
  <si>
    <t>Tilskud til kostafdeling</t>
  </si>
  <si>
    <t>80</t>
  </si>
  <si>
    <t>Særlige tilskud</t>
  </si>
  <si>
    <t>90</t>
  </si>
  <si>
    <t>I alt</t>
  </si>
  <si>
    <t>100</t>
  </si>
  <si>
    <t>Tilskud til forskning fra offentlige danske kilder m.v.</t>
  </si>
  <si>
    <t>Tilskud til forskning fra private danske kilder m.v.</t>
  </si>
  <si>
    <t>Tilskud til forskning fra EU</t>
  </si>
  <si>
    <t>Tilskud til forskning fra udenlandske kilder m.v.</t>
  </si>
  <si>
    <t>Andre tilskudsfinansierede aktiviteter</t>
  </si>
  <si>
    <t>Deltagerbetaling, heltidsuddannelse</t>
  </si>
  <si>
    <t>Deltagerbetaling deltidsuddannelse/Åben uddannelse</t>
  </si>
  <si>
    <t>Kursusvirksomhed (Indtægtsdækket virksomhed)</t>
  </si>
  <si>
    <t>Retsmedicinske ydelser</t>
  </si>
  <si>
    <t>Øvrigt salg af varer og tjenesteydelser</t>
  </si>
  <si>
    <t>110</t>
  </si>
  <si>
    <t>Udlejning af lokaler og udstyr</t>
  </si>
  <si>
    <t>Øvrige indtægter</t>
  </si>
  <si>
    <t>Personaleomkostninger</t>
  </si>
  <si>
    <t>Af- og Nedskrivninger</t>
  </si>
  <si>
    <t>Øvrige driftsomkostninger</t>
  </si>
  <si>
    <t>Husleje</t>
  </si>
  <si>
    <t>Tab ved salg af bygninger og grunde samt nedskrivning på bygningertil salg</t>
  </si>
  <si>
    <t>Renteindtægter og andre finansielle indtægter</t>
  </si>
  <si>
    <t>kursgevinster på værdipapirer</t>
  </si>
  <si>
    <t>Finansielle indtægter i alt</t>
  </si>
  <si>
    <t>Renteomkostninger og andre finansielle omkostninger</t>
  </si>
  <si>
    <t>Kurstab på værdipapirer</t>
  </si>
  <si>
    <t>Finansielle omkostninger i alt</t>
  </si>
  <si>
    <t>Resultat af finansielle poster i alt</t>
  </si>
  <si>
    <t>120</t>
  </si>
  <si>
    <t>130</t>
  </si>
  <si>
    <t>Ekstraordinære indtægter, specifikation</t>
  </si>
  <si>
    <t>Ekstraordinære omkostninger, specifikation</t>
  </si>
  <si>
    <t>Driftsindtægter i alt</t>
  </si>
  <si>
    <t xml:space="preserve">Driftsomkostninger i alt </t>
  </si>
  <si>
    <t>Resultat før finansielle poster og ekstraordinære poster</t>
  </si>
  <si>
    <t>Transportmateriel inkl. Skibe</t>
  </si>
  <si>
    <t>140</t>
  </si>
  <si>
    <t>150</t>
  </si>
  <si>
    <t>160</t>
  </si>
  <si>
    <t>170</t>
  </si>
  <si>
    <t>180</t>
  </si>
  <si>
    <t>190</t>
  </si>
  <si>
    <t>200</t>
  </si>
  <si>
    <t>220</t>
  </si>
  <si>
    <t>230</t>
  </si>
  <si>
    <t>240</t>
  </si>
  <si>
    <t>250</t>
  </si>
  <si>
    <t>260</t>
  </si>
  <si>
    <t>270</t>
  </si>
  <si>
    <t>280</t>
  </si>
  <si>
    <t>290</t>
  </si>
  <si>
    <t>Salg af bygninger, grunde og materialle anlæg</t>
  </si>
  <si>
    <t>320</t>
  </si>
  <si>
    <t>Kostafdelinger og kollegier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</si>
  <si>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</si>
  <si>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</si>
  <si>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</si>
  <si>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</si>
  <si>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</si>
  <si>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</si>
  <si>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</si>
  <si>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</si>
  <si>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</si>
  <si>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</si>
  <si>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430</t>
  </si>
  <si>
    <t>440</t>
  </si>
  <si>
    <t>450</t>
  </si>
  <si>
    <t>460</t>
  </si>
  <si>
    <t>470</t>
  </si>
  <si>
    <t>480</t>
  </si>
  <si>
    <t>490</t>
  </si>
  <si>
    <t>500</t>
  </si>
  <si>
    <t>510</t>
  </si>
  <si>
    <t>520</t>
  </si>
  <si>
    <t>530</t>
  </si>
  <si>
    <t>540</t>
  </si>
  <si>
    <t>550</t>
  </si>
  <si>
    <t>560</t>
  </si>
  <si>
    <t>570</t>
  </si>
  <si>
    <t>580</t>
  </si>
  <si>
    <t>590</t>
  </si>
  <si>
    <t>600</t>
  </si>
  <si>
    <t>610</t>
  </si>
  <si>
    <t>620</t>
  </si>
  <si>
    <t>630</t>
  </si>
  <si>
    <t>640</t>
  </si>
  <si>
    <t>650</t>
  </si>
  <si>
    <t>660</t>
  </si>
  <si>
    <t>670</t>
  </si>
  <si>
    <t>680</t>
  </si>
  <si>
    <t>690</t>
  </si>
  <si>
    <t>700</t>
  </si>
  <si>
    <t>710</t>
  </si>
  <si>
    <t>720</t>
  </si>
  <si>
    <t>730</t>
  </si>
  <si>
    <t>740</t>
  </si>
  <si>
    <t>750</t>
  </si>
  <si>
    <t>760</t>
  </si>
  <si>
    <t>770</t>
  </si>
  <si>
    <t>780</t>
  </si>
  <si>
    <t>790</t>
  </si>
  <si>
    <t>800</t>
  </si>
  <si>
    <t>810</t>
  </si>
  <si>
    <t>820</t>
  </si>
  <si>
    <t>830</t>
  </si>
  <si>
    <t>Resultat af ekstraordinære poster i alt</t>
  </si>
  <si>
    <t>210</t>
  </si>
  <si>
    <t>Produktionsanlæg, maskiner og udstyr</t>
  </si>
  <si>
    <t>Afledte finansielle instrumenter</t>
  </si>
  <si>
    <t>Egenkapital pr. oprettelsesdato</t>
  </si>
  <si>
    <t>Overført resultat</t>
  </si>
  <si>
    <t>Øvrig egenkapital</t>
  </si>
  <si>
    <t>Gæld til realkreditinstitutter</t>
  </si>
  <si>
    <t xml:space="preserve">Afledte finansielle instrumenter  </t>
  </si>
  <si>
    <t>Bankgæld</t>
  </si>
  <si>
    <t>Eventualaktiver og -forpligtelser</t>
  </si>
  <si>
    <t>Ekstern rekvirentbetaling</t>
  </si>
  <si>
    <t>Myndighedsbetjening, rådgivning og øvige ydelser</t>
  </si>
  <si>
    <t>type</t>
  </si>
  <si>
    <t>RES</t>
  </si>
  <si>
    <t>Notenavn</t>
  </si>
  <si>
    <t>Posteringstype</t>
  </si>
  <si>
    <t>1.1</t>
  </si>
  <si>
    <t>1.2</t>
  </si>
  <si>
    <t>1.3</t>
  </si>
  <si>
    <t>Undernotenavn</t>
  </si>
  <si>
    <t>Beløb</t>
  </si>
  <si>
    <t>Institutionsnr.</t>
  </si>
  <si>
    <t>År</t>
  </si>
  <si>
    <t>Erhvervede koncessioner, patenter, licenser, software m.v.</t>
  </si>
  <si>
    <t>Færdiggjorte Udviklingsprojekter</t>
  </si>
  <si>
    <t>Immaterielle udviklingsprojekter under opførelse</t>
  </si>
  <si>
    <t>Igangværende arbejde for egen regning</t>
  </si>
  <si>
    <t>Transportmateriel inkl. skibe</t>
  </si>
  <si>
    <t>It-udstyr</t>
  </si>
  <si>
    <t>Andelsbeviser</t>
  </si>
  <si>
    <t>Reserveret til tab på tilgodehavender fra salg af varer og ydelser m.v.</t>
  </si>
  <si>
    <t>Tilgodehavender hos dattervirksomheder</t>
  </si>
  <si>
    <t>Obligationer</t>
  </si>
  <si>
    <t>Øvrige værdipapirer</t>
  </si>
  <si>
    <t>Egenkapital</t>
  </si>
  <si>
    <t>Egenkapital pr. [oprettelsesdato]</t>
  </si>
  <si>
    <t>Periodiserede donationer</t>
  </si>
  <si>
    <t>Statsgæld</t>
  </si>
  <si>
    <t>Gæld til banker</t>
  </si>
  <si>
    <t>Skyldige indefrosne feriemidler</t>
  </si>
  <si>
    <t>Skyldig løn</t>
  </si>
  <si>
    <t>Feriepengeforpligtelse</t>
  </si>
  <si>
    <t>Forudbetalte bundne tilskud</t>
  </si>
  <si>
    <t>Mellemregning med Skoleskibet DANMARK</t>
  </si>
  <si>
    <t>Anden kortfristet gæld</t>
  </si>
  <si>
    <t>1.4</t>
  </si>
  <si>
    <t>1.5</t>
  </si>
  <si>
    <t>1.6</t>
  </si>
  <si>
    <t>1.7</t>
  </si>
  <si>
    <t>1.8</t>
  </si>
  <si>
    <t>2.1</t>
  </si>
  <si>
    <t>2.2</t>
  </si>
  <si>
    <t>2.3</t>
  </si>
  <si>
    <t>2.4</t>
  </si>
  <si>
    <t>2.5</t>
  </si>
  <si>
    <t>2.6</t>
  </si>
  <si>
    <t>3.1</t>
  </si>
  <si>
    <t>3.2</t>
  </si>
  <si>
    <t>3.3.</t>
  </si>
  <si>
    <t>3.4</t>
  </si>
  <si>
    <t>4.1</t>
  </si>
  <si>
    <t>4.2</t>
  </si>
  <si>
    <t>4.3</t>
  </si>
  <si>
    <t>4.4</t>
  </si>
  <si>
    <t>5.1</t>
  </si>
  <si>
    <t>5.2</t>
  </si>
  <si>
    <t>5.3</t>
  </si>
  <si>
    <t>6.1</t>
  </si>
  <si>
    <t>6.2</t>
  </si>
  <si>
    <t>6.3</t>
  </si>
  <si>
    <t>7.1</t>
  </si>
  <si>
    <t>7.2</t>
  </si>
  <si>
    <t>7.3</t>
  </si>
  <si>
    <t>8.1</t>
  </si>
  <si>
    <t>8.2</t>
  </si>
  <si>
    <t>8.3</t>
  </si>
  <si>
    <t>9.1</t>
  </si>
  <si>
    <t>9.2</t>
  </si>
  <si>
    <t>9.3</t>
  </si>
  <si>
    <t>10.1</t>
  </si>
  <si>
    <t>11.1</t>
  </si>
  <si>
    <t>10.2</t>
  </si>
  <si>
    <t>10.3</t>
  </si>
  <si>
    <t>11.2</t>
  </si>
  <si>
    <t>11.3</t>
  </si>
  <si>
    <t>12.1</t>
  </si>
  <si>
    <t>12.2</t>
  </si>
  <si>
    <t>12.3</t>
  </si>
  <si>
    <t>12.4</t>
  </si>
  <si>
    <t>13.1</t>
  </si>
  <si>
    <t>13.2</t>
  </si>
  <si>
    <t>Regnskabsår</t>
  </si>
  <si>
    <t xml:space="preserve">Af- og nedskrivninger på anlægsaktiver </t>
  </si>
  <si>
    <t xml:space="preserve">Ændring i hensatte forpligtelser </t>
  </si>
  <si>
    <t>Avance/tab ved afhændelse af anlægsaktiver</t>
  </si>
  <si>
    <t>Øvrige ikke-kontante driftsposter</t>
  </si>
  <si>
    <t>Tilbageførsel af poster uden likviditetseffekt</t>
  </si>
  <si>
    <t>Ændring i varebeholdninger</t>
  </si>
  <si>
    <t>Ændring i tilgodehavender ekskl. igangværende tilskudsaktivitet</t>
  </si>
  <si>
    <t>Ændring i igangværende tilskudsaktivitet</t>
  </si>
  <si>
    <t>Ændring i kortfristede gældsforpligtelser ekskl. forudbetalte bundne tilskud</t>
  </si>
  <si>
    <t>Ændring i forudbetalte bundne tilskud</t>
  </si>
  <si>
    <t>Ændringer i driftskapital</t>
  </si>
  <si>
    <t>Pengestrømme fra driftsaktivitet i alt</t>
  </si>
  <si>
    <t>Køb af immaterielle anlægsaktiver</t>
  </si>
  <si>
    <t>Salg af immaterielle anlægsaktiver</t>
  </si>
  <si>
    <t>Køb af materielle anlægsaktiver</t>
  </si>
  <si>
    <t>Salg af materielle anlægsaktiver</t>
  </si>
  <si>
    <t>Køb af finansielle anlægsaktiver</t>
  </si>
  <si>
    <t>Salg af finansielle anlægsaktiver</t>
  </si>
  <si>
    <t>Pengestrømme fra investeringsaktivitet i alt</t>
  </si>
  <si>
    <t>Optagelse af bank- og realkreditgæld</t>
  </si>
  <si>
    <t>Afdrag på bank- og realkreditgæld</t>
  </si>
  <si>
    <t>Ændring i donationsforpligtelser</t>
  </si>
  <si>
    <t>Ændring i øvrige langfristede gældsforpligtelser</t>
  </si>
  <si>
    <t>Pengestrømme fra finansieringsaktivitet i alt</t>
  </si>
  <si>
    <t>Årets pengestrøm</t>
  </si>
  <si>
    <t>Likvide beholdninger inkl. værdipapirer i alt, primo</t>
  </si>
  <si>
    <t>Likvide beholdninger inkl. værdipapirer i alt, ultimo</t>
  </si>
  <si>
    <t>11.4</t>
  </si>
  <si>
    <t>11.5</t>
  </si>
  <si>
    <t>Reetablering af lejemål</t>
  </si>
  <si>
    <t>1</t>
  </si>
  <si>
    <t>2</t>
  </si>
  <si>
    <t>3</t>
  </si>
  <si>
    <t>4</t>
  </si>
  <si>
    <t>5</t>
  </si>
  <si>
    <t>8</t>
  </si>
  <si>
    <t>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</si>
  <si>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</si>
  <si>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</si>
  <si>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</si>
  <si>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</si>
  <si>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</si>
  <si>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</si>
  <si>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</si>
  <si>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</si>
  <si>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</si>
  <si>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</si>
  <si>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</si>
  <si>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24</t>
  </si>
  <si>
    <t>Deposita vedr. lejemål</t>
  </si>
  <si>
    <t>25</t>
  </si>
  <si>
    <t>Øvrige deposita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</si>
  <si>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</si>
  <si>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</si>
  <si>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</si>
  <si>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</si>
  <si>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</si>
  <si>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</si>
  <si>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</si>
  <si>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</si>
  <si>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</si>
  <si>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</si>
  <si>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</si>
  <si>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</si>
  <si>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</si>
  <si>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</si>
  <si>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</si>
  <si>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</si>
  <si>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</si>
  <si>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</si>
  <si>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</si>
  <si>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</si>
  <si>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</si>
  <si>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</si>
  <si>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</si>
  <si>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</si>
  <si>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</si>
  <si>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</si>
  <si>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</si>
  <si>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</si>
  <si>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</si>
  <si>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</si>
  <si>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</si>
  <si>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61</t>
  </si>
  <si>
    <t>62</t>
  </si>
  <si>
    <t>63</t>
  </si>
  <si>
    <t>64</t>
  </si>
  <si>
    <t>65</t>
  </si>
  <si>
    <t>66</t>
  </si>
  <si>
    <t>67</t>
  </si>
  <si>
    <t>68</t>
  </si>
  <si>
    <t>71</t>
  </si>
  <si>
    <t>69</t>
  </si>
  <si>
    <t>Hierarki</t>
  </si>
  <si>
    <t>Underhierarki</t>
  </si>
  <si>
    <t>31e</t>
  </si>
  <si>
    <t>31a</t>
  </si>
  <si>
    <t>31b</t>
  </si>
  <si>
    <t>31c</t>
  </si>
  <si>
    <t>31d</t>
  </si>
  <si>
    <t>165</t>
  </si>
  <si>
    <t>Tab ved salg af bygninger, og grunde og materielle anlæg samt nedskr. på bygning</t>
  </si>
  <si>
    <t>Indtægter</t>
  </si>
  <si>
    <t>Omkostninger</t>
  </si>
  <si>
    <t>2.7</t>
  </si>
  <si>
    <t>Tilskud til forskning og udvikling</t>
  </si>
  <si>
    <t>Periodiserede anlægsdonationer</t>
  </si>
  <si>
    <t>310</t>
  </si>
  <si>
    <t>4.5</t>
  </si>
  <si>
    <t>4.6</t>
  </si>
  <si>
    <t>Institution</t>
  </si>
  <si>
    <t>Datatype</t>
  </si>
  <si>
    <t>Anlægsnote</t>
  </si>
  <si>
    <t>Kontantvurdering af bygninger og grunde ultimo</t>
  </si>
  <si>
    <t>Resultat</t>
  </si>
  <si>
    <t>Instrumenttype</t>
  </si>
  <si>
    <t>Lån nr.</t>
  </si>
  <si>
    <t>Ejendom</t>
  </si>
  <si>
    <t>Rente (pct.)</t>
  </si>
  <si>
    <t>Fast/variabel rente</t>
  </si>
  <si>
    <t>Afdragsfrihed</t>
  </si>
  <si>
    <t>Afdragsfrihed udløb</t>
  </si>
  <si>
    <t>Hovedstol</t>
  </si>
  <si>
    <t>Restgæld</t>
  </si>
  <si>
    <t>Udløb</t>
  </si>
  <si>
    <t>ISIN-kode</t>
  </si>
  <si>
    <t>Bidrag (pct.)</t>
  </si>
  <si>
    <t>Løbetid</t>
  </si>
  <si>
    <t>Markedsværdi (pr. 31/12)</t>
  </si>
  <si>
    <t>Institutionstype</t>
  </si>
  <si>
    <t>Institutionsnavn</t>
  </si>
  <si>
    <t>UNI</t>
  </si>
  <si>
    <t>PH</t>
  </si>
  <si>
    <t>101408</t>
  </si>
  <si>
    <t>EA</t>
  </si>
  <si>
    <t>101429</t>
  </si>
  <si>
    <t>Skoleskibet Georg Stage</t>
  </si>
  <si>
    <t>MAR</t>
  </si>
  <si>
    <t>101430</t>
  </si>
  <si>
    <t>Skoleskibet 'Danmark'</t>
  </si>
  <si>
    <t>101605</t>
  </si>
  <si>
    <t>219417</t>
  </si>
  <si>
    <t>Københavns Professionshøjskole</t>
  </si>
  <si>
    <t>259404</t>
  </si>
  <si>
    <t>Zealand Sjællands Erhvervsakademi</t>
  </si>
  <si>
    <t>280938</t>
  </si>
  <si>
    <t>MARTEC - Maritime and Polytechnic University College</t>
  </si>
  <si>
    <t>340401</t>
  </si>
  <si>
    <t>Professionshøjskolen Absalon</t>
  </si>
  <si>
    <t>427402</t>
  </si>
  <si>
    <t>Den Frie Lærerskole</t>
  </si>
  <si>
    <t>443401</t>
  </si>
  <si>
    <t>Marstal Navigationsskole</t>
  </si>
  <si>
    <t>479403</t>
  </si>
  <si>
    <t>Svendborg Søfartsskole</t>
  </si>
  <si>
    <t>479412</t>
  </si>
  <si>
    <t>Svendborg International Maritime Academy, SIMAC</t>
  </si>
  <si>
    <t>561423</t>
  </si>
  <si>
    <t>Professionshøjskolen UC Syddanmark</t>
  </si>
  <si>
    <t>561427</t>
  </si>
  <si>
    <t>Erhvervsakademi SydVest</t>
  </si>
  <si>
    <t>607403</t>
  </si>
  <si>
    <t>Fredericia Maskinmesterskole</t>
  </si>
  <si>
    <t>621408</t>
  </si>
  <si>
    <t>Designskolen Kolding</t>
  </si>
  <si>
    <t>621413</t>
  </si>
  <si>
    <t>IBA Erhvervsakademi Kolding</t>
  </si>
  <si>
    <t>630401</t>
  </si>
  <si>
    <t>UCL Erhvervsakademi og Professionshøjskole</t>
  </si>
  <si>
    <t>657418</t>
  </si>
  <si>
    <t>Erhvervsakademi MidtVest</t>
  </si>
  <si>
    <t>730401</t>
  </si>
  <si>
    <t>Erhvervsakademi Dania</t>
  </si>
  <si>
    <t>751405</t>
  </si>
  <si>
    <t>Aarhus Maskinmesterskole</t>
  </si>
  <si>
    <t>751468</t>
  </si>
  <si>
    <t>Danmarks Medie- og Journalisthøjskole</t>
  </si>
  <si>
    <t>751470</t>
  </si>
  <si>
    <t>Erhvervsakademi Aarhus</t>
  </si>
  <si>
    <t>791413</t>
  </si>
  <si>
    <t>Professionshøjskolen VIA University College</t>
  </si>
  <si>
    <t>851454</t>
  </si>
  <si>
    <t>Professionshøjskolen University College Nordjylland</t>
  </si>
  <si>
    <t>Forrentning</t>
  </si>
  <si>
    <t>Fast forrentet</t>
  </si>
  <si>
    <t>Variabel</t>
  </si>
  <si>
    <t>N/A</t>
  </si>
  <si>
    <t>Ændring i gæld vedr. finansiel leasing (KP)</t>
  </si>
  <si>
    <t>DKK</t>
  </si>
  <si>
    <t>EUR</t>
  </si>
  <si>
    <t>Periodeafgrænsningsposter</t>
  </si>
  <si>
    <t>Lånetype</t>
  </si>
  <si>
    <t>Derivater</t>
  </si>
  <si>
    <t>Annuitetslån</t>
  </si>
  <si>
    <t>Ja</t>
  </si>
  <si>
    <t>Byggekredit</t>
  </si>
  <si>
    <t>Nej</t>
  </si>
  <si>
    <t>Kontantlån</t>
  </si>
  <si>
    <t>Obligationslån</t>
  </si>
  <si>
    <t>Prioritetslån</t>
  </si>
  <si>
    <t>Rentetilpasningslån</t>
  </si>
  <si>
    <t>Statslån</t>
  </si>
  <si>
    <t>Andet</t>
  </si>
  <si>
    <t>Renteloft</t>
  </si>
  <si>
    <t>Renteswap</t>
  </si>
  <si>
    <t>Låntype</t>
  </si>
  <si>
    <t>Låntype specifikation</t>
  </si>
  <si>
    <t>t.kr.</t>
  </si>
  <si>
    <t>Realkreditgæld</t>
  </si>
  <si>
    <t>6</t>
  </si>
  <si>
    <t>7</t>
  </si>
  <si>
    <t>Tilgodehavender</t>
  </si>
  <si>
    <t>Værdipapirer i alt</t>
  </si>
  <si>
    <t>Hensatte forpligtelser i alt</t>
  </si>
  <si>
    <t>Kortfristede gældsforpligtelser</t>
  </si>
  <si>
    <t>73</t>
  </si>
  <si>
    <t>74</t>
  </si>
  <si>
    <t>75</t>
  </si>
  <si>
    <t>76</t>
  </si>
  <si>
    <t>77</t>
  </si>
  <si>
    <t>78</t>
  </si>
  <si>
    <t>79</t>
  </si>
  <si>
    <t>81</t>
  </si>
  <si>
    <t>82</t>
  </si>
  <si>
    <t>83</t>
  </si>
  <si>
    <t>84</t>
  </si>
  <si>
    <t>85</t>
  </si>
  <si>
    <t>86</t>
  </si>
  <si>
    <t>87</t>
  </si>
  <si>
    <t>BAL</t>
  </si>
  <si>
    <t>Aktiver</t>
  </si>
  <si>
    <t>14.1</t>
  </si>
  <si>
    <t>14.2</t>
  </si>
  <si>
    <t>14.3</t>
  </si>
  <si>
    <t>15.1</t>
  </si>
  <si>
    <t>15.2</t>
  </si>
  <si>
    <t>15.3</t>
  </si>
  <si>
    <t>15.4</t>
  </si>
  <si>
    <t>15.5</t>
  </si>
  <si>
    <t>15.6</t>
  </si>
  <si>
    <t>15.7</t>
  </si>
  <si>
    <t>15.8</t>
  </si>
  <si>
    <t>16.1</t>
  </si>
  <si>
    <t>16.2</t>
  </si>
  <si>
    <t>16.3</t>
  </si>
  <si>
    <t>16.4</t>
  </si>
  <si>
    <t>16.5</t>
  </si>
  <si>
    <t>16.7</t>
  </si>
  <si>
    <t>Afledte finansielle instrumenter - Aktiver 1</t>
  </si>
  <si>
    <t>16.8</t>
  </si>
  <si>
    <t>16.9</t>
  </si>
  <si>
    <t>17.1</t>
  </si>
  <si>
    <t>18.1</t>
  </si>
  <si>
    <t>18.2</t>
  </si>
  <si>
    <t>18.3</t>
  </si>
  <si>
    <t>Tilgodehavender fra salg af varer og tjenesteydelser</t>
  </si>
  <si>
    <t>18.4</t>
  </si>
  <si>
    <t>18.5</t>
  </si>
  <si>
    <t>18.6</t>
  </si>
  <si>
    <t>Hensættelse til tab på igangværende tilskudsaktivitet</t>
  </si>
  <si>
    <t>18.7</t>
  </si>
  <si>
    <t>18.8</t>
  </si>
  <si>
    <t>18.9</t>
  </si>
  <si>
    <t>18.10</t>
  </si>
  <si>
    <t>18.11</t>
  </si>
  <si>
    <t>Værdipapirer og likvide beholdninger</t>
  </si>
  <si>
    <t>19.1</t>
  </si>
  <si>
    <t>19.2</t>
  </si>
  <si>
    <t>19.3</t>
  </si>
  <si>
    <t>Afledte finansielle instrumenter - Aktiver 2</t>
  </si>
  <si>
    <t>Passiver</t>
  </si>
  <si>
    <t>20.1</t>
  </si>
  <si>
    <t>20.2</t>
  </si>
  <si>
    <t>20.3</t>
  </si>
  <si>
    <t>21.1</t>
  </si>
  <si>
    <t>21.2</t>
  </si>
  <si>
    <t>21.3</t>
  </si>
  <si>
    <t>Andre hensatte forpligtelser</t>
  </si>
  <si>
    <t>22.1</t>
  </si>
  <si>
    <t>22.2</t>
  </si>
  <si>
    <t>22.3</t>
  </si>
  <si>
    <t>22.4</t>
  </si>
  <si>
    <t>22.5</t>
  </si>
  <si>
    <t>22.6</t>
  </si>
  <si>
    <t>Afledte finansielle instrumenter - Passiver 1</t>
  </si>
  <si>
    <t>22.7</t>
  </si>
  <si>
    <t>22.8</t>
  </si>
  <si>
    <t>22.9</t>
  </si>
  <si>
    <t>23.1</t>
  </si>
  <si>
    <t>Kortfristet del af periodiserede donationer</t>
  </si>
  <si>
    <t>23.2</t>
  </si>
  <si>
    <t>23.3</t>
  </si>
  <si>
    <t>Gæld til dattervirksomheder</t>
  </si>
  <si>
    <t>23.4</t>
  </si>
  <si>
    <t>23.7</t>
  </si>
  <si>
    <t>Afledte finansielle instrumenter - Passiver 2</t>
  </si>
  <si>
    <t>23.8</t>
  </si>
  <si>
    <t>23.9</t>
  </si>
  <si>
    <t>23.10</t>
  </si>
  <si>
    <t>23.11</t>
  </si>
  <si>
    <t>23.12</t>
  </si>
  <si>
    <t>23.13</t>
  </si>
  <si>
    <t>23.14</t>
  </si>
  <si>
    <t>23.15</t>
  </si>
  <si>
    <t>23.16</t>
  </si>
  <si>
    <t>23.17</t>
  </si>
  <si>
    <t>Almindelig virksomhed</t>
  </si>
  <si>
    <t>Tilskudsfinansieret forskningsvirksomhed</t>
  </si>
  <si>
    <t xml:space="preserve">Akkumuleret resultat for IDV </t>
  </si>
  <si>
    <t xml:space="preserve">Akkumuleret resultat for IDV i udlandet </t>
  </si>
  <si>
    <t>Personaleårsværk</t>
  </si>
  <si>
    <t>Antal årsværk inkl. ansatte på sociale vilkår.</t>
  </si>
  <si>
    <t>Andel årsværk i procent ansat på sociale vilkår.</t>
  </si>
  <si>
    <t>Ændring i deposita opført som finansielle anlægsaktiver</t>
  </si>
  <si>
    <t>Optagelse af gæld til staten og kommuner</t>
  </si>
  <si>
    <t>Afdrag på gæld til staten og kommuner</t>
  </si>
  <si>
    <t>Lønrelaterede hensatte forpligtelser</t>
  </si>
  <si>
    <t>Gæld til staten</t>
  </si>
  <si>
    <t>15 Erhvervede koncessioner, patenter, licenser, software m.v.</t>
  </si>
  <si>
    <t>15 Færdiggjorte Udviklingsprojekter</t>
  </si>
  <si>
    <t>15 Immaterielle udviklingsprojekter under opførelse</t>
  </si>
  <si>
    <t>16 Grunde og bygninger</t>
  </si>
  <si>
    <t>16 Igangværende arbejde for egen regning</t>
  </si>
  <si>
    <t>16 Installationer</t>
  </si>
  <si>
    <t>16 Indretning af lejede lokaler</t>
  </si>
  <si>
    <t>16 Transportmateriel inkl. skibe</t>
  </si>
  <si>
    <t>16 Produktionsanlæg, maskiner og udstyr</t>
  </si>
  <si>
    <t>16 It-udstyr</t>
  </si>
  <si>
    <t>16 Inventar</t>
  </si>
  <si>
    <t>17 Aktier/andele i pengeinstitutter</t>
  </si>
  <si>
    <t>18 Andelsbeviser</t>
  </si>
  <si>
    <t>19 Kapitalandele i datterselskaber</t>
  </si>
  <si>
    <t>20 Øvrige kapitalandele</t>
  </si>
  <si>
    <t>21 Gældsbreve fra staten</t>
  </si>
  <si>
    <t>72</t>
  </si>
  <si>
    <t>Korte banklån</t>
  </si>
  <si>
    <t>Korte driftskreditter</t>
  </si>
  <si>
    <t>Træk på kassekredit</t>
  </si>
  <si>
    <t>Periodiserede særtilskud fra Uddannelses- og Forskningsministeriet</t>
  </si>
  <si>
    <t>88</t>
  </si>
  <si>
    <t>89</t>
  </si>
  <si>
    <t>91</t>
  </si>
  <si>
    <t>92</t>
  </si>
  <si>
    <t>93</t>
  </si>
  <si>
    <t>18.12</t>
  </si>
  <si>
    <t>Kortfristet del af langfristet statsgæld</t>
  </si>
  <si>
    <t>Kortfristet del af langfristet kommunal gæld</t>
  </si>
  <si>
    <t>Kortfristet del af gæld til banker og realkreditinstitutter</t>
  </si>
  <si>
    <t>Gæld til kommuner</t>
  </si>
  <si>
    <t>23.5</t>
  </si>
  <si>
    <t>23.6</t>
  </si>
  <si>
    <t>23.18</t>
  </si>
  <si>
    <t>Forudbetalt tilskud for det kommende regnskabsår fra Uddannelses- og Forskningsministeriet</t>
  </si>
  <si>
    <t>Forudbetalt tilskud for det kommende regnskabsår fra Børne- og Undervisningsministeriet</t>
  </si>
  <si>
    <t>Gæld til leverandører af varer og tjenesteydelser</t>
  </si>
  <si>
    <t>23.19</t>
  </si>
  <si>
    <t>23.20</t>
  </si>
  <si>
    <t>23.21</t>
  </si>
  <si>
    <t>Øvrige periodeafgrænsningsposter [evt. specifikation, f.eks. forudbetalt deltagerbetaling]</t>
  </si>
  <si>
    <t>23.22</t>
  </si>
  <si>
    <t>Regnskab 2025</t>
  </si>
  <si>
    <t>2025</t>
  </si>
  <si>
    <t>Pengestrøm</t>
  </si>
  <si>
    <t>Boligformål</t>
  </si>
  <si>
    <t>Indtægter og omkostninger på virksomhedstyper</t>
  </si>
  <si>
    <t>Udfyldes automatisk</t>
  </si>
  <si>
    <t>Erhvervsakademi København</t>
  </si>
  <si>
    <t>Budgetår</t>
  </si>
  <si>
    <t>Budgetteret resultat</t>
  </si>
  <si>
    <t>Kontantvurdering af grunde og bygninger (angives i hele kr.)</t>
  </si>
  <si>
    <t>Tilskudsfinansieret aktivitet</t>
  </si>
  <si>
    <t>Indtægtsdækket virksomhed</t>
  </si>
  <si>
    <t>Indtægter og omkostninger på virksomhedstyper (angives i hele kr.)</t>
  </si>
  <si>
    <t>Virksomhedstype</t>
  </si>
  <si>
    <t>Indtægtsdækket virksomhed vedr. udbud i udlandet</t>
  </si>
  <si>
    <t>Retsmedicinske undersøgelser</t>
  </si>
  <si>
    <t>Forventninger til det kommende år (angives i hele kr.)</t>
  </si>
  <si>
    <t>Kontaktperson (navn)</t>
  </si>
  <si>
    <t>Kontaktperson (mail)</t>
  </si>
  <si>
    <t>Indberetning af årsrapportdata</t>
  </si>
  <si>
    <t>Teknika - Copenhagen College of Technology Management and Marine Engineering</t>
  </si>
  <si>
    <t>Vælg institutionsnavn</t>
  </si>
  <si>
    <t>Resultatopgørelse</t>
  </si>
  <si>
    <t>Tilskud til forskningsbaseret Myndighedsbetjening</t>
  </si>
  <si>
    <t>Pengestrømsopgørelse</t>
  </si>
  <si>
    <t xml:space="preserve">Institutionsnr. </t>
  </si>
  <si>
    <t>(Negativ udtryk for et underskud)</t>
  </si>
  <si>
    <t>30e Afledte finansielle instrumenter</t>
  </si>
  <si>
    <t>22 Deposita vedr. lejemål</t>
  </si>
  <si>
    <t>22 Øvrige deposita</t>
  </si>
  <si>
    <t>23 Tilgodehavender fra salg af varer og ydelser m.v.</t>
  </si>
  <si>
    <t>23 Tilgodehavender hos dattervirksomheder</t>
  </si>
  <si>
    <t>23 Reserveret til tab på tilgodehavender fra salg af varer og ydelser m.v.</t>
  </si>
  <si>
    <t>24 Tilgodehavender fra igangværende tilskudsaktivitet</t>
  </si>
  <si>
    <t>24 Reserveret til tab på igangværende tilskudsaktivitet</t>
  </si>
  <si>
    <t>25 Andre tilgodehavender</t>
  </si>
  <si>
    <t>26 Periodeafgrænsningsposter</t>
  </si>
  <si>
    <t>27 Obligationer</t>
  </si>
  <si>
    <t>27 Øvrige værdipapirer</t>
  </si>
  <si>
    <t>28 Reetablering af lejemål</t>
  </si>
  <si>
    <t>28 Lønrelaterede hensatte forpligtelser</t>
  </si>
  <si>
    <t>28 Andre hensatte forpligelser</t>
  </si>
  <si>
    <t>29 Periodiserede donationer</t>
  </si>
  <si>
    <t>30a Gæld til staten</t>
  </si>
  <si>
    <t>30b Gæld til kommuner og regioner</t>
  </si>
  <si>
    <t>30c Gæld til realkreditinstitutter</t>
  </si>
  <si>
    <t>30d Gæld til banker</t>
  </si>
  <si>
    <t>31 Gæld vedrørende finansiel leasing</t>
  </si>
  <si>
    <t>32 Anden langfristet gæld</t>
  </si>
  <si>
    <t xml:space="preserve">29 Kortfristet del af periodiserede donationer      </t>
  </si>
  <si>
    <t>33 Kortfristet del af langfristet statsgæld</t>
  </si>
  <si>
    <t>33 Kortfristet del af langfristet kommunal og regional gæld</t>
  </si>
  <si>
    <t>33 Kortfristet del af gæld til banker og realkreditinstitutter</t>
  </si>
  <si>
    <t>34 Korte banklån</t>
  </si>
  <si>
    <t>34 Korte driftskreditter</t>
  </si>
  <si>
    <t>34 Træk på kassekredit</t>
  </si>
  <si>
    <t>35 Forudbetalte tilskud for det kommende regnskabsår fra Uddannelses og Forskningsministeriet</t>
  </si>
  <si>
    <t>35 Forudbetalte tilskud for det kommende regnskabsår fra Børne- og Undervisningsministeriet</t>
  </si>
  <si>
    <t>35 Periodiserede særtilskud fra Uddannelses- og Forskningsministeriet</t>
  </si>
  <si>
    <t>35  Øvrige periodeafgrænsningsposter [evt. specifikation, f.eks. forudbetalt deltagerbetaling]</t>
  </si>
  <si>
    <t>36 Gæld til leverandører af varer og tjenesteydelser</t>
  </si>
  <si>
    <t>36 Gæld til dattervirksomheder</t>
  </si>
  <si>
    <t>37 Anden kortfristet gæld</t>
  </si>
  <si>
    <t>38 Andre forpligtelser</t>
  </si>
  <si>
    <t>39 Eventualaktiver og -forpligtelser</t>
  </si>
  <si>
    <t>Kommunal og regional gæld</t>
  </si>
  <si>
    <t>Banklån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</si>
</sst>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2" x14ac:knownFonts="1">
    <font>
      <sz val="10"/>
      <name val="Tahoma"/>
      <family val="2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4"/>
      <color rgb="FFD03635"/>
      <name val="Corbel"/>
      <family val="2"/>
    </font>
    <font>
      <sz val="10"/>
      <name val="Corbel"/>
      <family val="2"/>
    </font>
    <font>
      <b/>
      <sz val="10"/>
      <name val="Corbel"/>
      <family val="2"/>
    </font>
    <font>
      <b/>
      <sz val="10"/>
      <color rgb="FFD03635"/>
      <name val="Corbel"/>
      <family val="2"/>
    </font>
    <font>
      <sz val="10"/>
      <color rgb="FFD03635"/>
      <name val="Corbe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b/>
      <sz val="10"/>
      <color theme="0"/>
      <name val="Tahoma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orbel"/>
      <family val="2"/>
    </font>
    <font>
      <b/>
      <sz val="11"/>
      <name val="Tahoma"/>
      <family val="2"/>
    </font>
    <font>
      <b/>
      <sz val="10"/>
      <color theme="1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i/>
      <sz val="10"/>
      <color rgb="FF00000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rgb="FFBBBBBB"/>
      </left>
      <right style="medium">
        <color rgb="FFBBBBBB"/>
      </right>
      <top/>
      <bottom style="medium">
        <color rgb="FFBBBBBB"/>
      </bottom>
      <diagonal/>
    </border>
    <border>
      <left/>
      <right style="medium">
        <color rgb="FFBBBBBB"/>
      </right>
      <top/>
      <bottom style="medium">
        <color rgb="FFBBBBBB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164" fontId="2" fillId="0" borderId="0" applyFont="0" applyFill="0" applyBorder="0" applyAlignment="0" applyProtection="0"/>
    <xf numFmtId="0" fontId="9" fillId="0" borderId="0"/>
    <xf numFmtId="0" fontId="9" fillId="0" borderId="0"/>
    <xf numFmtId="9" fontId="2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right" vertical="top"/>
    </xf>
    <xf numFmtId="0" fontId="5" fillId="2" borderId="2" xfId="0" applyFont="1" applyFill="1" applyBorder="1" applyAlignment="1">
      <alignment vertical="top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3" fontId="5" fillId="2" borderId="2" xfId="0" applyNumberFormat="1" applyFont="1" applyFill="1" applyBorder="1" applyAlignment="1">
      <alignment horizontal="right" vertical="top"/>
    </xf>
    <xf numFmtId="0" fontId="5" fillId="2" borderId="6" xfId="0" applyFont="1" applyFill="1" applyBorder="1" applyAlignment="1">
      <alignment vertical="top"/>
    </xf>
    <xf numFmtId="3" fontId="5" fillId="0" borderId="6" xfId="0" applyNumberFormat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right" vertical="top"/>
    </xf>
    <xf numFmtId="0" fontId="7" fillId="0" borderId="0" xfId="0" applyFont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5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3" fontId="5" fillId="0" borderId="3" xfId="0" applyNumberFormat="1" applyFont="1" applyFill="1" applyBorder="1" applyAlignment="1">
      <alignment horizontal="right" vertical="top"/>
    </xf>
    <xf numFmtId="3" fontId="5" fillId="0" borderId="3" xfId="0" applyNumberFormat="1" applyFont="1" applyBorder="1" applyAlignment="1">
      <alignment horizontal="right" vertical="top"/>
    </xf>
    <xf numFmtId="0" fontId="5" fillId="0" borderId="10" xfId="0" applyFont="1" applyBorder="1" applyAlignment="1">
      <alignment vertical="top"/>
    </xf>
    <xf numFmtId="3" fontId="5" fillId="0" borderId="11" xfId="0" applyNumberFormat="1" applyFont="1" applyFill="1" applyBorder="1" applyAlignment="1">
      <alignment horizontal="right" vertical="top"/>
    </xf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 vertical="top"/>
    </xf>
    <xf numFmtId="3" fontId="4" fillId="2" borderId="0" xfId="0" applyNumberFormat="1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3" fontId="5" fillId="2" borderId="3" xfId="0" applyNumberFormat="1" applyFont="1" applyFill="1" applyBorder="1" applyAlignment="1">
      <alignment horizontal="right" vertical="top"/>
    </xf>
    <xf numFmtId="3" fontId="4" fillId="2" borderId="2" xfId="0" applyNumberFormat="1" applyFont="1" applyFill="1" applyBorder="1" applyAlignment="1">
      <alignment horizontal="right" vertical="top"/>
    </xf>
    <xf numFmtId="3" fontId="5" fillId="2" borderId="3" xfId="0" applyNumberFormat="1" applyFont="1" applyFill="1" applyBorder="1" applyAlignment="1">
      <alignment vertical="top"/>
    </xf>
    <xf numFmtId="0" fontId="4" fillId="2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vertical="top"/>
    </xf>
    <xf numFmtId="3" fontId="4" fillId="0" borderId="0" xfId="0" applyNumberFormat="1" applyFont="1" applyFill="1" applyAlignment="1">
      <alignment vertical="top"/>
    </xf>
    <xf numFmtId="0" fontId="4" fillId="2" borderId="6" xfId="0" applyFont="1" applyFill="1" applyBorder="1" applyAlignment="1">
      <alignment horizontal="center" vertical="top"/>
    </xf>
    <xf numFmtId="3" fontId="5" fillId="2" borderId="6" xfId="0" applyNumberFormat="1" applyFont="1" applyFill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top"/>
    </xf>
    <xf numFmtId="3" fontId="4" fillId="2" borderId="0" xfId="0" applyNumberFormat="1" applyFont="1" applyFill="1" applyAlignment="1">
      <alignment vertical="top"/>
    </xf>
    <xf numFmtId="0" fontId="4" fillId="0" borderId="0" xfId="0" applyFont="1" applyFill="1" applyBorder="1" applyAlignment="1">
      <alignment vertical="top"/>
    </xf>
    <xf numFmtId="3" fontId="4" fillId="0" borderId="0" xfId="0" applyNumberFormat="1" applyFont="1" applyFill="1" applyBorder="1" applyAlignment="1">
      <alignment vertical="top"/>
    </xf>
    <xf numFmtId="4" fontId="4" fillId="2" borderId="0" xfId="0" applyNumberFormat="1" applyFont="1" applyFill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top"/>
    </xf>
    <xf numFmtId="0" fontId="9" fillId="0" borderId="0" xfId="5"/>
    <xf numFmtId="49" fontId="9" fillId="0" borderId="0" xfId="5" applyNumberFormat="1"/>
    <xf numFmtId="0" fontId="4" fillId="0" borderId="0" xfId="0" applyFont="1"/>
    <xf numFmtId="0" fontId="10" fillId="0" borderId="0" xfId="6" applyFont="1"/>
    <xf numFmtId="0" fontId="4" fillId="3" borderId="2" xfId="0" applyFont="1" applyFill="1" applyBorder="1" applyAlignment="1">
      <alignment vertical="top"/>
    </xf>
    <xf numFmtId="3" fontId="4" fillId="3" borderId="2" xfId="0" applyNumberFormat="1" applyFont="1" applyFill="1" applyBorder="1" applyAlignment="1">
      <alignment horizontal="right" vertical="top"/>
    </xf>
    <xf numFmtId="3" fontId="4" fillId="3" borderId="2" xfId="0" applyNumberFormat="1" applyFont="1" applyFill="1" applyBorder="1" applyAlignment="1">
      <alignment vertical="top"/>
    </xf>
    <xf numFmtId="3" fontId="5" fillId="3" borderId="3" xfId="0" applyNumberFormat="1" applyFont="1" applyFill="1" applyBorder="1" applyAlignment="1">
      <alignment vertical="top"/>
    </xf>
    <xf numFmtId="3" fontId="4" fillId="3" borderId="4" xfId="0" applyNumberFormat="1" applyFont="1" applyFill="1" applyBorder="1" applyAlignment="1">
      <alignment horizontal="right" vertical="top"/>
    </xf>
    <xf numFmtId="3" fontId="4" fillId="3" borderId="4" xfId="0" applyNumberFormat="1" applyFont="1" applyFill="1" applyBorder="1" applyAlignment="1">
      <alignment vertical="top"/>
    </xf>
    <xf numFmtId="0" fontId="11" fillId="0" borderId="0" xfId="0" applyFont="1"/>
    <xf numFmtId="0" fontId="4" fillId="2" borderId="17" xfId="0" applyFont="1" applyFill="1" applyBorder="1" applyAlignment="1">
      <alignment horizontal="center" vertical="top"/>
    </xf>
    <xf numFmtId="0" fontId="5" fillId="2" borderId="17" xfId="0" applyFont="1" applyFill="1" applyBorder="1" applyAlignment="1">
      <alignment vertical="top"/>
    </xf>
    <xf numFmtId="0" fontId="14" fillId="5" borderId="18" xfId="0" applyFont="1" applyFill="1" applyBorder="1"/>
    <xf numFmtId="0" fontId="13" fillId="6" borderId="18" xfId="0" applyFont="1" applyFill="1" applyBorder="1"/>
    <xf numFmtId="0" fontId="13" fillId="0" borderId="18" xfId="0" applyFont="1" applyBorder="1"/>
    <xf numFmtId="0" fontId="4" fillId="0" borderId="0" xfId="4" applyNumberFormat="1" applyFont="1"/>
    <xf numFmtId="2" fontId="4" fillId="0" borderId="0" xfId="4" applyNumberFormat="1" applyFont="1"/>
    <xf numFmtId="0" fontId="14" fillId="5" borderId="19" xfId="0" applyFont="1" applyFill="1" applyBorder="1"/>
    <xf numFmtId="0" fontId="14" fillId="5" borderId="20" xfId="0" applyFont="1" applyFill="1" applyBorder="1"/>
    <xf numFmtId="0" fontId="14" fillId="5" borderId="21" xfId="0" applyFont="1" applyFill="1" applyBorder="1"/>
    <xf numFmtId="0" fontId="13" fillId="0" borderId="22" xfId="0" applyFont="1" applyBorder="1"/>
    <xf numFmtId="0" fontId="13" fillId="6" borderId="22" xfId="0" applyFont="1" applyFill="1" applyBorder="1"/>
    <xf numFmtId="0" fontId="4" fillId="2" borderId="23" xfId="0" applyFont="1" applyFill="1" applyBorder="1" applyAlignment="1">
      <alignment vertical="top"/>
    </xf>
    <xf numFmtId="3" fontId="5" fillId="2" borderId="24" xfId="0" applyNumberFormat="1" applyFont="1" applyFill="1" applyBorder="1" applyAlignment="1">
      <alignment horizontal="right" vertical="top"/>
    </xf>
    <xf numFmtId="0" fontId="4" fillId="2" borderId="5" xfId="0" applyFont="1" applyFill="1" applyBorder="1" applyAlignment="1">
      <alignment vertical="top"/>
    </xf>
    <xf numFmtId="0" fontId="4" fillId="2" borderId="23" xfId="0" applyFont="1" applyFill="1" applyBorder="1" applyAlignment="1">
      <alignment horizontal="center" vertical="top"/>
    </xf>
    <xf numFmtId="3" fontId="4" fillId="3" borderId="5" xfId="0" applyNumberFormat="1" applyFont="1" applyFill="1" applyBorder="1" applyAlignment="1">
      <alignment vertical="top"/>
    </xf>
    <xf numFmtId="0" fontId="4" fillId="2" borderId="25" xfId="0" applyFont="1" applyFill="1" applyBorder="1" applyAlignment="1">
      <alignment horizontal="center" vertical="top"/>
    </xf>
    <xf numFmtId="3" fontId="4" fillId="3" borderId="26" xfId="0" applyNumberFormat="1" applyFont="1" applyFill="1" applyBorder="1" applyAlignment="1">
      <alignment vertical="top"/>
    </xf>
    <xf numFmtId="49" fontId="0" fillId="0" borderId="0" xfId="0" applyNumberFormat="1"/>
    <xf numFmtId="0" fontId="0" fillId="0" borderId="0" xfId="0" applyAlignment="1">
      <alignment wrapText="1"/>
    </xf>
    <xf numFmtId="3" fontId="5" fillId="2" borderId="17" xfId="0" applyNumberFormat="1" applyFont="1" applyFill="1" applyBorder="1" applyAlignment="1">
      <alignment horizontal="right" vertical="top"/>
    </xf>
    <xf numFmtId="0" fontId="13" fillId="8" borderId="27" xfId="0" applyFont="1" applyFill="1" applyBorder="1" applyAlignment="1">
      <alignment wrapText="1"/>
    </xf>
    <xf numFmtId="0" fontId="14" fillId="7" borderId="28" xfId="0" applyFont="1" applyFill="1" applyBorder="1"/>
    <xf numFmtId="0" fontId="13" fillId="0" borderId="29" xfId="0" applyFont="1" applyBorder="1" applyAlignment="1">
      <alignment wrapText="1"/>
    </xf>
    <xf numFmtId="0" fontId="12" fillId="0" borderId="0" xfId="0" applyFont="1" applyAlignment="1">
      <alignment horizontal="center"/>
    </xf>
    <xf numFmtId="49" fontId="10" fillId="0" borderId="0" xfId="5" applyNumberFormat="1" applyFont="1" applyAlignment="1">
      <alignment horizontal="center"/>
    </xf>
    <xf numFmtId="49" fontId="10" fillId="0" borderId="0" xfId="6" applyNumberFormat="1" applyFont="1" applyAlignment="1">
      <alignment horizontal="center"/>
    </xf>
    <xf numFmtId="0" fontId="4" fillId="0" borderId="0" xfId="0" applyFont="1" applyAlignment="1"/>
    <xf numFmtId="0" fontId="12" fillId="0" borderId="0" xfId="0" applyFont="1" applyAlignment="1"/>
    <xf numFmtId="0" fontId="12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0" fontId="14" fillId="7" borderId="28" xfId="0" applyFont="1" applyFill="1" applyBorder="1" applyAlignment="1">
      <alignment horizontal="left"/>
    </xf>
    <xf numFmtId="0" fontId="0" fillId="0" borderId="30" xfId="0" applyBorder="1"/>
    <xf numFmtId="0" fontId="0" fillId="10" borderId="30" xfId="0" applyFill="1" applyBorder="1" applyAlignment="1">
      <alignment horizontal="left"/>
    </xf>
    <xf numFmtId="0" fontId="0" fillId="10" borderId="30" xfId="0" applyNumberFormat="1" applyFill="1" applyBorder="1"/>
    <xf numFmtId="0" fontId="15" fillId="0" borderId="0" xfId="5" applyFont="1"/>
    <xf numFmtId="49" fontId="9" fillId="0" borderId="0" xfId="5" applyNumberFormat="1" applyFont="1"/>
    <xf numFmtId="49" fontId="0" fillId="9" borderId="30" xfId="0" applyNumberFormat="1" applyFill="1" applyBorder="1" applyProtection="1">
      <protection locked="0"/>
    </xf>
    <xf numFmtId="0" fontId="0" fillId="9" borderId="30" xfId="0" applyFill="1" applyBorder="1" applyProtection="1">
      <protection locked="0"/>
    </xf>
    <xf numFmtId="4" fontId="9" fillId="4" borderId="0" xfId="5" applyNumberFormat="1" applyFill="1" applyProtection="1">
      <protection locked="0"/>
    </xf>
    <xf numFmtId="0" fontId="10" fillId="0" borderId="0" xfId="6" applyFont="1" applyProtection="1">
      <protection locked="0"/>
    </xf>
    <xf numFmtId="0" fontId="12" fillId="0" borderId="13" xfId="5" applyFont="1" applyBorder="1" applyProtection="1">
      <protection locked="0"/>
    </xf>
    <xf numFmtId="4" fontId="2" fillId="4" borderId="0" xfId="5" applyNumberFormat="1" applyFont="1" applyFill="1" applyProtection="1">
      <protection locked="0"/>
    </xf>
    <xf numFmtId="4" fontId="12" fillId="0" borderId="13" xfId="5" applyNumberFormat="1" applyFont="1" applyBorder="1" applyProtection="1">
      <protection locked="0"/>
    </xf>
    <xf numFmtId="0" fontId="12" fillId="4" borderId="16" xfId="0" applyFont="1" applyFill="1" applyBorder="1" applyAlignment="1" applyProtection="1">
      <alignment vertical="center"/>
      <protection locked="0"/>
    </xf>
    <xf numFmtId="0" fontId="0" fillId="4" borderId="16" xfId="0" applyFont="1" applyFill="1" applyBorder="1" applyAlignment="1" applyProtection="1">
      <alignment vertical="top"/>
      <protection locked="0"/>
    </xf>
    <xf numFmtId="0" fontId="12" fillId="0" borderId="28" xfId="0" applyFont="1" applyBorder="1" applyAlignment="1"/>
    <xf numFmtId="0" fontId="16" fillId="2" borderId="0" xfId="0" applyFont="1" applyFill="1"/>
    <xf numFmtId="0" fontId="16" fillId="2" borderId="0" xfId="4" applyNumberFormat="1" applyFont="1" applyFill="1"/>
    <xf numFmtId="49" fontId="16" fillId="2" borderId="0" xfId="0" applyNumberFormat="1" applyFont="1" applyFill="1"/>
    <xf numFmtId="49" fontId="16" fillId="2" borderId="0" xfId="5" applyNumberFormat="1" applyFont="1" applyFill="1"/>
    <xf numFmtId="2" fontId="16" fillId="2" borderId="0" xfId="4" applyNumberFormat="1" applyFont="1" applyFill="1"/>
    <xf numFmtId="0" fontId="0" fillId="0" borderId="0" xfId="0" applyAlignment="1">
      <alignment horizontal="center"/>
    </xf>
    <xf numFmtId="0" fontId="18" fillId="2" borderId="0" xfId="0" applyFont="1" applyFill="1"/>
    <xf numFmtId="0" fontId="17" fillId="0" borderId="31" xfId="0" applyFont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0" xfId="0" applyProtection="1"/>
    <xf numFmtId="0" fontId="15" fillId="0" borderId="0" xfId="5" applyFont="1" applyProtection="1"/>
    <xf numFmtId="49" fontId="9" fillId="0" borderId="0" xfId="5" applyNumberFormat="1" applyProtection="1"/>
    <xf numFmtId="0" fontId="10" fillId="0" borderId="0" xfId="5" applyFont="1" applyProtection="1"/>
    <xf numFmtId="0" fontId="9" fillId="0" borderId="0" xfId="5" applyProtection="1"/>
    <xf numFmtId="49" fontId="10" fillId="0" borderId="13" xfId="5" applyNumberFormat="1" applyFont="1" applyBorder="1" applyProtection="1"/>
    <xf numFmtId="49" fontId="12" fillId="0" borderId="13" xfId="5" applyNumberFormat="1" applyFont="1" applyBorder="1" applyProtection="1"/>
    <xf numFmtId="49" fontId="2" fillId="0" borderId="0" xfId="5" applyNumberFormat="1" applyFont="1" applyProtection="1"/>
    <xf numFmtId="49" fontId="10" fillId="0" borderId="0" xfId="5" applyNumberFormat="1" applyFont="1" applyProtection="1"/>
    <xf numFmtId="49" fontId="12" fillId="0" borderId="0" xfId="5" applyNumberFormat="1" applyFont="1" applyProtection="1"/>
    <xf numFmtId="4" fontId="12" fillId="0" borderId="13" xfId="5" applyNumberFormat="1" applyFont="1" applyBorder="1" applyProtection="1"/>
    <xf numFmtId="0" fontId="12" fillId="0" borderId="0" xfId="5" applyFont="1" applyProtection="1"/>
    <xf numFmtId="0" fontId="12" fillId="0" borderId="13" xfId="5" applyFont="1" applyBorder="1" applyProtection="1"/>
    <xf numFmtId="0" fontId="9" fillId="0" borderId="0" xfId="6" applyProtection="1"/>
    <xf numFmtId="49" fontId="10" fillId="0" borderId="0" xfId="0" applyNumberFormat="1" applyFont="1" applyProtection="1"/>
    <xf numFmtId="49" fontId="0" fillId="0" borderId="0" xfId="0" applyNumberFormat="1" applyProtection="1"/>
    <xf numFmtId="49" fontId="10" fillId="0" borderId="12" xfId="0" applyNumberFormat="1" applyFont="1" applyBorder="1" applyProtection="1"/>
    <xf numFmtId="49" fontId="0" fillId="0" borderId="12" xfId="0" applyNumberFormat="1" applyBorder="1" applyProtection="1"/>
    <xf numFmtId="49" fontId="9" fillId="0" borderId="0" xfId="0" applyNumberFormat="1" applyFont="1" applyProtection="1"/>
    <xf numFmtId="49" fontId="0" fillId="0" borderId="0" xfId="0" applyNumberFormat="1" applyAlignment="1" applyProtection="1">
      <alignment wrapText="1"/>
    </xf>
    <xf numFmtId="49" fontId="0" fillId="0" borderId="0" xfId="0" applyNumberFormat="1" applyFill="1" applyAlignment="1" applyProtection="1">
      <alignment wrapText="1"/>
    </xf>
    <xf numFmtId="4" fontId="10" fillId="0" borderId="0" xfId="6" applyNumberFormat="1" applyFont="1" applyProtection="1"/>
    <xf numFmtId="0" fontId="10" fillId="0" borderId="0" xfId="6" applyFont="1" applyProtection="1"/>
    <xf numFmtId="4" fontId="12" fillId="0" borderId="0" xfId="0" applyNumberFormat="1" applyFont="1" applyProtection="1"/>
    <xf numFmtId="0" fontId="4" fillId="0" borderId="0" xfId="0" applyFont="1" applyProtection="1"/>
    <xf numFmtId="0" fontId="0" fillId="0" borderId="0" xfId="0" applyFont="1" applyProtection="1"/>
    <xf numFmtId="0" fontId="0" fillId="0" borderId="1" xfId="0" applyFont="1" applyFill="1" applyBorder="1" applyAlignment="1" applyProtection="1">
      <alignment vertical="top" wrapText="1"/>
    </xf>
    <xf numFmtId="0" fontId="19" fillId="0" borderId="15" xfId="0" applyFont="1" applyBorder="1" applyAlignment="1" applyProtection="1">
      <alignment horizontal="left" vertical="center"/>
    </xf>
    <xf numFmtId="0" fontId="0" fillId="0" borderId="15" xfId="0" applyFont="1" applyBorder="1" applyAlignment="1" applyProtection="1">
      <alignment vertical="top" wrapText="1"/>
    </xf>
    <xf numFmtId="0" fontId="20" fillId="0" borderId="15" xfId="0" applyFont="1" applyBorder="1" applyAlignment="1" applyProtection="1">
      <alignment horizontal="left" vertical="center" wrapText="1"/>
    </xf>
    <xf numFmtId="0" fontId="21" fillId="0" borderId="15" xfId="0" applyFont="1" applyBorder="1" applyAlignment="1" applyProtection="1">
      <alignment horizontal="left" vertical="center" wrapText="1"/>
    </xf>
    <xf numFmtId="0" fontId="20" fillId="0" borderId="15" xfId="0" applyFont="1" applyBorder="1" applyAlignment="1" applyProtection="1">
      <alignment horizontal="left" vertical="center"/>
    </xf>
    <xf numFmtId="0" fontId="19" fillId="0" borderId="15" xfId="0" applyFont="1" applyBorder="1" applyAlignment="1" applyProtection="1">
      <alignment horizontal="left" vertical="center" wrapText="1"/>
    </xf>
    <xf numFmtId="0" fontId="0" fillId="0" borderId="15" xfId="0" applyFont="1" applyBorder="1" applyAlignment="1" applyProtection="1">
      <alignment vertical="top"/>
    </xf>
    <xf numFmtId="0" fontId="0" fillId="0" borderId="1" xfId="0" applyFont="1" applyBorder="1" applyAlignment="1" applyProtection="1">
      <alignment horizontal="center" vertical="top"/>
    </xf>
    <xf numFmtId="0" fontId="0" fillId="0" borderId="16" xfId="0" applyFont="1" applyBorder="1" applyAlignment="1" applyProtection="1">
      <alignment vertical="top"/>
    </xf>
    <xf numFmtId="0" fontId="19" fillId="0" borderId="16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top"/>
    </xf>
    <xf numFmtId="0" fontId="0" fillId="0" borderId="0" xfId="0" applyProtection="1">
      <protection locked="0"/>
    </xf>
    <xf numFmtId="0" fontId="13" fillId="8" borderId="27" xfId="0" applyFont="1" applyFill="1" applyBorder="1" applyProtection="1">
      <protection locked="0"/>
    </xf>
    <xf numFmtId="0" fontId="13" fillId="0" borderId="29" xfId="0" applyFont="1" applyBorder="1" applyProtection="1">
      <protection locked="0"/>
    </xf>
    <xf numFmtId="9" fontId="0" fillId="0" borderId="0" xfId="7" applyFont="1" applyProtection="1">
      <protection locked="0"/>
    </xf>
  </cellXfs>
  <cellStyles count="8">
    <cellStyle name="Komma" xfId="4" builtinId="3"/>
    <cellStyle name="Normal" xfId="0" builtinId="0"/>
    <cellStyle name="Normal 3" xfId="2" xr:uid="{00000000-0005-0000-0000-000002000000}"/>
    <cellStyle name="Normal 8" xfId="3" xr:uid="{00000000-0005-0000-0000-000003000000}"/>
    <cellStyle name="Normal_Noter til res. opgørelsen" xfId="5" xr:uid="{00000000-0005-0000-0000-000004000000}"/>
    <cellStyle name="Normal_Samlet balance" xfId="6" xr:uid="{00000000-0005-0000-0000-000005000000}"/>
    <cellStyle name="Procent" xfId="7" builtinId="5"/>
    <cellStyle name="Procent 2" xfId="1" xr:uid="{00000000-0005-0000-0000-000006000000}"/>
  </cellStyles>
  <dxfs count="69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</dxf>
    <dxf>
      <protection locked="0" hidden="0"/>
    </dxf>
    <dxf>
      <protection locked="0" hidden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0"/>
        <name val="Tahoma"/>
        <family val="2"/>
        <scheme val="none"/>
      </font>
      <protection locked="1" hidden="0"/>
    </dxf>
    <dxf>
      <protection locked="1" hidden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ahoma"/>
        <scheme val="none"/>
      </font>
      <fill>
        <patternFill patternType="solid">
          <fgColor theme="4"/>
          <bgColor theme="4"/>
        </patternFill>
      </fill>
    </dxf>
    <dxf>
      <numFmt numFmtId="30" formatCode="@"/>
    </dxf>
    <dxf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fill>
        <patternFill patternType="solid">
          <fgColor indexed="64"/>
          <bgColor theme="0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top style="thin">
          <color theme="9" tint="0.39997558519241921"/>
        </top>
        <bottom style="thin">
          <color theme="9" tint="0.39997558519241921"/>
        </bottom>
      </border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ahoma"/>
        <family val="2"/>
        <scheme val="none"/>
      </font>
      <fill>
        <patternFill patternType="solid">
          <fgColor theme="9"/>
          <bgColor theme="9"/>
        </patternFill>
      </fill>
    </dxf>
    <dxf>
      <font>
        <strike val="0"/>
        <outline val="0"/>
        <shadow val="0"/>
        <u val="none"/>
        <vertAlign val="baseline"/>
        <sz val="10"/>
        <name val="Tahoma"/>
        <family val="2"/>
        <scheme val="none"/>
      </font>
      <protection locked="0" hidden="0"/>
    </dxf>
    <dxf>
      <font>
        <b val="0"/>
        <strike val="0"/>
        <outline val="0"/>
        <shadow val="0"/>
        <u val="none"/>
        <vertAlign val="baseline"/>
        <sz val="10"/>
        <color auto="1"/>
        <name val="Corbe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4</xdr:row>
      <xdr:rowOff>95250</xdr:rowOff>
    </xdr:from>
    <xdr:to>
      <xdr:col>12</xdr:col>
      <xdr:colOff>352425</xdr:colOff>
      <xdr:row>17</xdr:row>
      <xdr:rowOff>137160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5752CC9F-1093-478C-9DAF-0750C98517D9}"/>
            </a:ext>
          </a:extLst>
        </xdr:cNvPr>
        <xdr:cNvSpPr txBox="1"/>
      </xdr:nvSpPr>
      <xdr:spPr>
        <a:xfrm>
          <a:off x="9454515" y="1192530"/>
          <a:ext cx="4781550" cy="244983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u="sng"/>
            <a:t>Vejledning:</a:t>
          </a:r>
          <a:r>
            <a:rPr lang="da-DK" sz="1100" b="1" u="sng" baseline="0"/>
            <a:t> </a:t>
          </a:r>
          <a:endParaRPr lang="da-DK" sz="1100" b="1" u="sng"/>
        </a:p>
        <a:p>
          <a:r>
            <a:rPr lang="da-DK" sz="1100" b="0" u="none"/>
            <a:t>I denne fane</a:t>
          </a:r>
          <a:r>
            <a:rPr lang="da-DK" sz="1100" b="0" u="none" baseline="0"/>
            <a:t> indtastes resultatopgørelsen i </a:t>
          </a:r>
          <a:r>
            <a:rPr lang="da-DK" sz="1100" b="0" u="sng" baseline="0"/>
            <a:t>hele danske kroner</a:t>
          </a:r>
          <a:r>
            <a:rPr lang="da-DK" sz="1100" u="sng" baseline="0"/>
            <a:t>. </a:t>
          </a:r>
        </a:p>
        <a:p>
          <a:endParaRPr lang="da-DK" sz="1100" baseline="0"/>
        </a:p>
        <a:p>
          <a:r>
            <a:rPr lang="da-DK" sz="1100" baseline="0"/>
            <a:t>Hvis man anvender Navision Stat, vil man kunne udlæse det tilhørende kontoskema til resultatopgørelsen til Excel og kopiere værdierne direkte ind i skemaet.</a:t>
          </a:r>
        </a:p>
        <a:p>
          <a:endParaRPr lang="da-DK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Summeringerne i bunde af hver sektion i dette faneblad bruges udelukkende som en kontrol.</a:t>
          </a:r>
          <a:endParaRPr lang="da-DK">
            <a:effectLst/>
          </a:endParaRPr>
        </a:p>
        <a:p>
          <a:endParaRPr lang="da-DK" sz="1100" baseline="0"/>
        </a:p>
        <a:p>
          <a:r>
            <a:rPr lang="da-DK" sz="1100" baseline="0"/>
            <a:t>Tallene fra fanebladet overføres til fanebladet 'Visning resultatopgørelse', hvor de vises i tusinde kroner og som et absolut tal.</a:t>
          </a:r>
        </a:p>
        <a:p>
          <a:endParaRPr lang="da-DK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4</xdr:row>
      <xdr:rowOff>19050</xdr:rowOff>
    </xdr:from>
    <xdr:to>
      <xdr:col>12</xdr:col>
      <xdr:colOff>381000</xdr:colOff>
      <xdr:row>15</xdr:row>
      <xdr:rowOff>114300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580E799B-DE7A-4FB8-9B7D-A8E341312058}"/>
            </a:ext>
          </a:extLst>
        </xdr:cNvPr>
        <xdr:cNvSpPr txBox="1"/>
      </xdr:nvSpPr>
      <xdr:spPr>
        <a:xfrm>
          <a:off x="8248650" y="1352550"/>
          <a:ext cx="4781550" cy="21907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u="sng"/>
            <a:t>Vejledning:</a:t>
          </a:r>
        </a:p>
        <a:p>
          <a:endParaRPr lang="da-DK" sz="1100"/>
        </a:p>
        <a:p>
          <a:r>
            <a:rPr lang="da-DK" sz="1100"/>
            <a:t>I denne fane</a:t>
          </a:r>
          <a:r>
            <a:rPr lang="da-DK" sz="1100" baseline="0"/>
            <a:t> indtastes balancen i </a:t>
          </a:r>
          <a:r>
            <a:rPr lang="da-DK" sz="1100" u="sng" baseline="0"/>
            <a:t>hele danske kroner</a:t>
          </a:r>
          <a:r>
            <a:rPr lang="da-DK" sz="1100" baseline="0"/>
            <a:t>. </a:t>
          </a:r>
        </a:p>
        <a:p>
          <a:endParaRPr lang="da-DK" sz="1100" baseline="0"/>
        </a:p>
        <a:p>
          <a:r>
            <a:rPr lang="da-DK" sz="1100" baseline="0"/>
            <a:t>Hvis man anvender Navision Stat, vil man kunne udlæse det tilhørende kontoskema til balancen til Excel og kopiere værdierne direkte ind i skemaet.</a:t>
          </a:r>
        </a:p>
        <a:p>
          <a:endParaRPr lang="da-DK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Summeringerne i bunde af hver sektion i dette faneblad bruges udelukkende som en kontrol.</a:t>
          </a:r>
          <a:endParaRPr lang="da-DK">
            <a:effectLst/>
          </a:endParaRPr>
        </a:p>
        <a:p>
          <a:endParaRPr lang="da-DK" sz="1100" baseline="0"/>
        </a:p>
        <a:p>
          <a:r>
            <a:rPr lang="da-DK" sz="1100" baseline="0"/>
            <a:t>Tallene fra fanebladet overføres til fanebladet 'Visning balance', hvor de vises i tusinde kroner.</a:t>
          </a:r>
        </a:p>
        <a:p>
          <a:endParaRPr lang="da-DK" sz="1100" baseline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3</xdr:row>
      <xdr:rowOff>9525</xdr:rowOff>
    </xdr:from>
    <xdr:to>
      <xdr:col>10</xdr:col>
      <xdr:colOff>28575</xdr:colOff>
      <xdr:row>13</xdr:row>
      <xdr:rowOff>19050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353050" y="571500"/>
          <a:ext cx="3552825" cy="16287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Vejledning:</a:t>
          </a:r>
          <a:r>
            <a:rPr lang="da-DK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da-DK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Tabellen er opstillet således, at alle felter indeholder absolutte tal.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Tallene hentes fra fanen 'Indtastning resultatopgørelse'.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Visningen er sat op således, at tallene ændres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til t. kr.</a:t>
          </a:r>
        </a:p>
        <a:p>
          <a:endParaRPr lang="da-DK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4</xdr:row>
      <xdr:rowOff>15875</xdr:rowOff>
    </xdr:from>
    <xdr:to>
      <xdr:col>6</xdr:col>
      <xdr:colOff>155575</xdr:colOff>
      <xdr:row>14</xdr:row>
      <xdr:rowOff>28575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B6BAA0C5-5FFD-4D53-8E51-74795B9B7D0C}"/>
            </a:ext>
          </a:extLst>
        </xdr:cNvPr>
        <xdr:cNvSpPr txBox="1"/>
      </xdr:nvSpPr>
      <xdr:spPr>
        <a:xfrm>
          <a:off x="5848350" y="739775"/>
          <a:ext cx="3508375" cy="16319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Vejledning: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Tabellen er opstillet således, at alle felter indeholder absolutte tal.</a:t>
          </a:r>
          <a:endParaRPr lang="da-DK">
            <a:effectLst/>
          </a:endParaRP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Tallene hentes fra fanen 'Indtastning balance'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Visningen er sat op således, at tallene ændres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til t. kr.</a:t>
          </a:r>
          <a:endParaRPr lang="da-DK">
            <a:effectLst/>
          </a:endParaRPr>
        </a:p>
        <a:p>
          <a:endParaRPr lang="da-DK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esources.deloitte.com/sites/AbsalonKalundborg/Shared%20Documents/General/SIMAC%20-%20ny%20beregning%20(inkl.%20n&#248;gletal)%202019100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216;konomi\Forretningsteamet\20_Anl&#230;g_%20balance\Likviditet\Likv_model\Likviditetsmodel%201.0%20-%20v1.16%20-%20&#229;rsrapport%20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216;konomi\Forretningsteamet\02_Budget\Budget%202021\BE%207.12.2020\Talmateriale\Grundlag%20til%20tabeller%20GI21_4%20GI21_4%20Bestyrelses%20godkend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- Prognose 3"/>
      <sheetName val="Hoved- &amp; nøgletal"/>
      <sheetName val="Huslejeberegning"/>
      <sheetName val="PL"/>
      <sheetName val="Hoved- &amp; nøgletal (output)"/>
      <sheetName val="Beregningsark"/>
      <sheetName val="Output"/>
      <sheetName val="Sensitivitetsberegninger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klaringer og TODOs"/>
      <sheetName val="Forside"/>
      <sheetName val="Præsentation"/>
      <sheetName val="Godkendt budget - drift"/>
      <sheetName val="Åben prognose - drift"/>
      <sheetName val="Budget simuleringer - drift"/>
      <sheetName val="Afvigelse ml. GB og ÅP"/>
      <sheetName val="Køb af udstyr, driftsmidler mv"/>
      <sheetName val="Grunde og bygninger"/>
      <sheetName val="Igangværende arbejde+forventet"/>
      <sheetName val="  Lån  "/>
      <sheetName val="Donationer og eksterne tilskud"/>
      <sheetName val="Input faner --&gt;"/>
      <sheetName val="Balance 31.12.2019"/>
      <sheetName val="Balance 31.12.2020"/>
      <sheetName val="Input data - Køb af udstyr m.m."/>
      <sheetName val="Input data - igangv. + forv."/>
      <sheetName val="Input - Lån"/>
      <sheetName val="Likv. indefrosne feriemidler"/>
      <sheetName val="Afvigelse ml. godkendt og ÅP"/>
      <sheetName val="Input til godkendt drift --&gt;"/>
      <sheetName val="GI21_4"/>
      <sheetName val="H.formål"/>
      <sheetName val="Sted"/>
      <sheetName val="H.art"/>
      <sheetName val="Formål"/>
      <sheetName val="Input Åben prognose drift --&gt;"/>
      <sheetName val="SBS RI21_1 12.02.2021 "/>
      <sheetName val="Pivot formål ÅP"/>
      <sheetName val="Formål ÅP"/>
      <sheetName val="H.art ÅP"/>
      <sheetName val="Sted ÅP"/>
      <sheetName val="H.formål Å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finans"/>
      <sheetName val="Pivot finans 2020"/>
      <sheetName val="Pivot formål"/>
      <sheetName val="Pivot formål 2020"/>
      <sheetName val="GI21_4"/>
      <sheetName val="GI20"/>
      <sheetName val="H.formål"/>
      <sheetName val="Sted"/>
      <sheetName val="H.art"/>
      <sheetName val="Ark1"/>
      <sheetName val="Formå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820626C-5E7A-4E1C-9C05-B882002C42AB}" name="Pengestrøm" displayName="Pengestrøm" ref="A5:C43" totalsRowShown="0" headerRowDxfId="68">
  <autoFilter ref="A5:C43" xr:uid="{3820626C-5E7A-4E1C-9C05-B882002C42AB}">
    <filterColumn colId="0" hiddenButton="1"/>
    <filterColumn colId="1" hiddenButton="1"/>
    <filterColumn colId="2" hiddenButton="1"/>
  </autoFilter>
  <tableColumns count="3">
    <tableColumn id="1" xr3:uid="{7367C74C-ACBA-4A05-88CB-20F585F24A0F}" name="Institutionsnr." dataDxfId="37">
      <calculatedColumnFormula>Forside!$B$3</calculatedColumnFormula>
    </tableColumn>
    <tableColumn id="2" xr3:uid="{36DEDA22-9A07-49B4-AD87-0DA5E8D3B927}" name="Pengestrøm" dataDxfId="36"/>
    <tableColumn id="3" xr3:uid="{9D959F71-86E1-43AD-8802-5E2041CA82EE}" name="2025" dataDxfId="67"/>
  </tableColumns>
  <tableStyleInfo name="TableStyleLight1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el38" displayName="Tabel38" ref="C1:D27" totalsRowShown="0" dataDxfId="43">
  <autoFilter ref="C1:D27" xr:uid="{00000000-0009-0000-0100-000007000000}"/>
  <tableColumns count="2">
    <tableColumn id="2" xr3:uid="{00000000-0010-0000-0500-000002000000}" name="Institutionsnavn" dataDxfId="42"/>
    <tableColumn id="3" xr3:uid="{7709C08D-6354-4792-85B8-EEE25105087F}" name="Institutionsnr." dataDxfId="4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el8" displayName="Tabel8" ref="A1:A6" totalsRowShown="0">
  <autoFilter ref="A1:A6" xr:uid="{00000000-0009-0000-0100-000008000000}"/>
  <tableColumns count="1">
    <tableColumn id="1" xr3:uid="{00000000-0010-0000-0600-000001000000}" name="Institutionstype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el4" displayName="Tabel4" ref="H1:K42" totalsRowShown="0" headerRowDxfId="40" headerRowBorderDxfId="39" tableBorderDxfId="38">
  <autoFilter ref="H1:K42" xr:uid="{00000000-0009-0000-0100-000003000000}"/>
  <tableColumns count="4">
    <tableColumn id="1" xr3:uid="{00000000-0010-0000-0700-000001000000}" name="Instrumenttype"/>
    <tableColumn id="2" xr3:uid="{00000000-0010-0000-0700-000002000000}" name="Lånetype"/>
    <tableColumn id="3" xr3:uid="{00000000-0010-0000-0700-000003000000}" name="Afdragsfrihed"/>
    <tableColumn id="4" xr3:uid="{00000000-0010-0000-0700-000004000000}" name="Afdragsfrihed udløb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Kontantvurdering" displayName="Kontantvurdering" ref="A2:E3" totalsRowShown="0">
  <autoFilter ref="A2:E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Institution" dataDxfId="35">
      <calculatedColumnFormula>Forside!$B$3</calculatedColumnFormula>
    </tableColumn>
    <tableColumn id="2" xr3:uid="{00000000-0010-0000-0000-000002000000}" name="Regnskabsår" dataDxfId="34">
      <calculatedColumnFormula>Forside!$B$4</calculatedColumnFormula>
    </tableColumn>
    <tableColumn id="3" xr3:uid="{00000000-0010-0000-0000-000003000000}" name="Balance"/>
    <tableColumn id="4" xr3:uid="{00000000-0010-0000-0000-000004000000}" name="Datatype"/>
    <tableColumn id="5" xr3:uid="{00000000-0010-0000-0000-000005000000}" name="Beløb" dataDxfId="33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Budget" displayName="Budget" ref="A7:C8" totalsRowShown="0">
  <autoFilter ref="A7:C8" xr:uid="{00000000-0009-0000-0100-000002000000}">
    <filterColumn colId="0" hiddenButton="1"/>
    <filterColumn colId="1" hiddenButton="1"/>
    <filterColumn colId="2" hiddenButton="1"/>
  </autoFilter>
  <tableColumns count="3">
    <tableColumn id="1" xr3:uid="{00000000-0010-0000-0100-000001000000}" name="Institution">
      <calculatedColumnFormula>Forside!$B$3</calculatedColumnFormula>
    </tableColumn>
    <tableColumn id="2" xr3:uid="{00000000-0010-0000-0100-000002000000}" name="Budgetår"/>
    <tableColumn id="3" xr3:uid="{00000000-0010-0000-0100-000003000000}" name="Budgetteret resultat" dataDxfId="32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F813E98-CE9B-47E7-92E2-B3169EFA2183}" name="Virksomhedstyper" displayName="Virksomhedstyper" ref="A12:D37" totalsRowShown="0">
  <autoFilter ref="A12:D37" xr:uid="{A1100812-19A3-4A88-9844-4793781E74BC}">
    <filterColumn colId="0" hiddenButton="1"/>
    <filterColumn colId="1" hiddenButton="1"/>
    <filterColumn colId="2" hiddenButton="1"/>
    <filterColumn colId="3" hiddenButton="1"/>
  </autoFilter>
  <tableColumns count="4">
    <tableColumn id="7" xr3:uid="{B5DDDF64-2BD9-46A7-98B9-1E9E2F7A9FD7}" name="Institution" dataDxfId="31">
      <calculatedColumnFormula>Forside!$B$3</calculatedColumnFormula>
    </tableColumn>
    <tableColumn id="8" xr3:uid="{4FC784FB-FA33-4F4C-BEFC-E751BDCDD8B7}" name="Virksomhedstype"/>
    <tableColumn id="1" xr3:uid="{2A989BD0-B218-4A42-A603-8928F9CE3C90}" name="Indtægter og omkostninger på virksomhedstyper"/>
    <tableColumn id="2" xr3:uid="{82104244-B73F-4BBD-90A1-BD0CEB552FEB}" name="2025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C467B24-0FD5-42BA-9195-2BE4851BC383}" name="Sociale_ÅV" displayName="Sociale_ÅV" ref="A41:C43" totalsRowShown="0" headerRowDxfId="66" headerRowBorderDxfId="65" tableBorderDxfId="64" totalsRowBorderDxfId="63">
  <autoFilter ref="A41:C43" xr:uid="{AF0C2D2D-187B-4A65-8E6A-6BA59648EA03}"/>
  <tableColumns count="3">
    <tableColumn id="3" xr3:uid="{858B6E0B-7D13-4BD8-931C-6DBE0F427DE4}" name="Institution" dataDxfId="62">
      <calculatedColumnFormula>Forside!$B$2</calculatedColumnFormula>
    </tableColumn>
    <tableColumn id="1" xr3:uid="{FBF52BFD-662F-4E43-B502-2C354658B672}" name="Personaleårsværk"/>
    <tableColumn id="2" xr3:uid="{67D62215-DB05-449C-B95B-E05FB52DF809}" name="2025" dataDxfId="30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Stat_komm_bank" displayName="Stat_komm_bank" ref="A1:M51" totalsRowShown="0">
  <autoFilter ref="A1:M51" xr:uid="{00000000-0009-0000-0100-000004000000}"/>
  <tableColumns count="13">
    <tableColumn id="2" xr3:uid="{00000000-0010-0000-0200-000002000000}" name="År" dataDxfId="61">
      <calculatedColumnFormula>Forside!$B$4</calculatedColumnFormula>
    </tableColumn>
    <tableColumn id="3" xr3:uid="{00000000-0010-0000-0200-000003000000}" name="Institution" dataDxfId="60">
      <calculatedColumnFormula>Forside!$B$3</calculatedColumnFormula>
    </tableColumn>
    <tableColumn id="4" xr3:uid="{00000000-0010-0000-0200-000004000000}" name="Instrumenttype" dataDxfId="29"/>
    <tableColumn id="5" xr3:uid="{00000000-0010-0000-0200-000005000000}" name="Lån nr." dataDxfId="28"/>
    <tableColumn id="6" xr3:uid="{00000000-0010-0000-0200-000006000000}" name="Ejendom" dataDxfId="27"/>
    <tableColumn id="9" xr3:uid="{00000000-0010-0000-0200-000009000000}" name="Valuta" dataDxfId="26"/>
    <tableColumn id="10" xr3:uid="{00000000-0010-0000-0200-00000A000000}" name="Rente (pct.)" dataDxfId="25" dataCellStyle="Procent"/>
    <tableColumn id="11" xr3:uid="{00000000-0010-0000-0200-00000B000000}" name="Fast/variabel rente" dataDxfId="24"/>
    <tableColumn id="13" xr3:uid="{00000000-0010-0000-0200-00000D000000}" name="Afdragsfrihed" dataDxfId="23"/>
    <tableColumn id="14" xr3:uid="{00000000-0010-0000-0200-00000E000000}" name="Afdragsfrihed udløb" dataDxfId="22"/>
    <tableColumn id="15" xr3:uid="{00000000-0010-0000-0200-00000F000000}" name="Hovedstol" dataDxfId="21"/>
    <tableColumn id="16" xr3:uid="{00000000-0010-0000-0200-000010000000}" name="Restgæld" dataDxfId="20"/>
    <tableColumn id="17" xr3:uid="{00000000-0010-0000-0200-000011000000}" name="Udløb" dataDxfId="19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Realkredit" displayName="Realkredit" ref="A1:O51" totalsRowShown="0">
  <autoFilter ref="A1:O51" xr:uid="{00000000-0009-0000-0100-000005000000}"/>
  <tableColumns count="15">
    <tableColumn id="2" xr3:uid="{00000000-0010-0000-0300-000002000000}" name="År" dataDxfId="59">
      <calculatedColumnFormula>Forside!$B$4</calculatedColumnFormula>
    </tableColumn>
    <tableColumn id="3" xr3:uid="{00000000-0010-0000-0300-000003000000}" name="Institution" dataDxfId="58">
      <calculatedColumnFormula>Forside!$B$3</calculatedColumnFormula>
    </tableColumn>
    <tableColumn id="4" xr3:uid="{00000000-0010-0000-0300-000004000000}" name="Instrumenttype"/>
    <tableColumn id="5" xr3:uid="{00000000-0010-0000-0300-000005000000}" name="Lån nr." dataDxfId="18"/>
    <tableColumn id="6" xr3:uid="{00000000-0010-0000-0300-000006000000}" name="Ejendom" dataDxfId="17"/>
    <tableColumn id="8" xr3:uid="{00000000-0010-0000-0300-000008000000}" name="ISIN-kode" dataDxfId="16"/>
    <tableColumn id="9" xr3:uid="{00000000-0010-0000-0300-000009000000}" name="Valuta" dataDxfId="15"/>
    <tableColumn id="10" xr3:uid="{00000000-0010-0000-0300-00000A000000}" name="Rente (pct.)" dataDxfId="14" dataCellStyle="Procent"/>
    <tableColumn id="11" xr3:uid="{00000000-0010-0000-0300-00000B000000}" name="Fast/variabel rente" dataDxfId="13"/>
    <tableColumn id="12" xr3:uid="{00000000-0010-0000-0300-00000C000000}" name="Bidrag (pct.)" dataDxfId="12"/>
    <tableColumn id="13" xr3:uid="{00000000-0010-0000-0300-00000D000000}" name="Afdragsfrihed" dataDxfId="11"/>
    <tableColumn id="14" xr3:uid="{00000000-0010-0000-0300-00000E000000}" name="Afdragsfrihed udløb" dataDxfId="10"/>
    <tableColumn id="15" xr3:uid="{00000000-0010-0000-0300-00000F000000}" name="Hovedstol" dataDxfId="9"/>
    <tableColumn id="16" xr3:uid="{00000000-0010-0000-0300-000010000000}" name="Restgæld" dataDxfId="8"/>
    <tableColumn id="17" xr3:uid="{00000000-0010-0000-0300-000011000000}" name="Udløb" dataDxfId="7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Fin_instrumenter" displayName="Fin_instrumenter" ref="A1:J51" totalsRowShown="0">
  <autoFilter ref="A1:J51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2" xr3:uid="{00000000-0010-0000-0400-000002000000}" name="År" dataDxfId="57">
      <calculatedColumnFormula>Forside!$B$4</calculatedColumnFormula>
    </tableColumn>
    <tableColumn id="3" xr3:uid="{00000000-0010-0000-0400-000003000000}" name="Institution" dataDxfId="56">
      <calculatedColumnFormula>Forside!$B$3</calculatedColumnFormula>
    </tableColumn>
    <tableColumn id="4" xr3:uid="{00000000-0010-0000-0400-000004000000}" name="Instrumenttype"/>
    <tableColumn id="5" xr3:uid="{00000000-0010-0000-0400-000005000000}" name="Lån nr." dataDxfId="6"/>
    <tableColumn id="7" xr3:uid="{00000000-0010-0000-0400-000007000000}" name="Låntype" dataDxfId="5"/>
    <tableColumn id="1" xr3:uid="{00000000-0010-0000-0400-000001000000}" name="Låntype specifikation" dataDxfId="4"/>
    <tableColumn id="18" xr3:uid="{00000000-0010-0000-0400-000012000000}" name="Løbetid" dataDxfId="3"/>
    <tableColumn id="15" xr3:uid="{00000000-0010-0000-0400-00000F000000}" name="Hovedstol" dataDxfId="2"/>
    <tableColumn id="16" xr3:uid="{00000000-0010-0000-0400-000010000000}" name="Restgæld" dataDxfId="1"/>
    <tableColumn id="19" xr3:uid="{00000000-0010-0000-0400-000013000000}" name="Markedsværdi (pr. 31/12)" dataDxfId="0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6591E73-02BB-46A3-9C80-A9BBC1EC3B6F}" name="RES_BAL" displayName="RES_BAL" ref="A1:J127" totalsRowShown="0" headerRowDxfId="55" dataDxfId="54">
  <autoFilter ref="A1:J127" xr:uid="{D6591E73-02BB-46A3-9C80-A9BBC1EC3B6F}"/>
  <tableColumns count="10">
    <tableColumn id="1" xr3:uid="{F196FEA5-C773-47F7-89BF-0F682C3CAF1A}" name="Institutionsnr." dataDxfId="53">
      <calculatedColumnFormula>Forside!$B$3</calculatedColumnFormula>
    </tableColumn>
    <tableColumn id="2" xr3:uid="{7873B5EC-466D-46D5-932B-024C55BA421B}" name="År" dataDxfId="52" dataCellStyle="Komma">
      <calculatedColumnFormula>Forside!$B$4</calculatedColumnFormula>
    </tableColumn>
    <tableColumn id="4" xr3:uid="{3249A540-FF7A-48B4-AB3A-321DD4A2B128}" name="type" dataDxfId="51"/>
    <tableColumn id="5" xr3:uid="{FC6A8344-BDF7-43A7-BA32-9967147A833B}" name="Posteringstype" dataDxfId="50"/>
    <tableColumn id="6" xr3:uid="{9B4516A1-48DB-4692-9EA3-20EFA1D047F7}" name="Note" dataDxfId="49"/>
    <tableColumn id="7" xr3:uid="{0FF80168-7ED6-43B3-92C9-F33A4EBD52B0}" name="Hierarki" dataDxfId="48"/>
    <tableColumn id="8" xr3:uid="{2CAD08B0-70FE-4BFA-97A3-81F64E6AF588}" name="Notenavn" dataDxfId="47"/>
    <tableColumn id="9" xr3:uid="{C036551D-0F70-49A3-A0EE-463A51996417}" name="Underhierarki" dataDxfId="46"/>
    <tableColumn id="10" xr3:uid="{EA031490-E173-44C1-AFD5-CD81F8F7995A}" name="Undernotenavn" dataDxfId="45"/>
    <tableColumn id="11" xr3:uid="{C6596A54-9C4C-4E57-A96B-59ECEA89B568}" name="Beløb" dataDxfId="44" dataCellStyle="Komma">
      <calculatedColumnFormula>ABS(Balance!#REF!)</calculatedColumnFormula>
    </tableColumn>
  </tableColumns>
  <tableStyleInfo name="TableStyleLight6" showFirstColumn="0" showLastColumn="0" showRowStripes="0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tabColor rgb="FF00B050"/>
  </sheetPr>
  <dimension ref="A1:C6"/>
  <sheetViews>
    <sheetView showGridLines="0" tabSelected="1" workbookViewId="0">
      <selection activeCell="B2" sqref="B2"/>
    </sheetView>
  </sheetViews>
  <sheetFormatPr defaultRowHeight="12.75" x14ac:dyDescent="0.2"/>
  <cols>
    <col min="1" max="1" width="18.7109375" bestFit="1" customWidth="1"/>
    <col min="2" max="2" width="66.140625" customWidth="1"/>
  </cols>
  <sheetData>
    <row r="1" spans="1:3" ht="14.25" x14ac:dyDescent="0.2">
      <c r="A1" s="118" t="s">
        <v>675</v>
      </c>
      <c r="B1" s="119"/>
    </row>
    <row r="2" spans="1:3" x14ac:dyDescent="0.2">
      <c r="A2" s="96" t="s">
        <v>426</v>
      </c>
      <c r="B2" s="101" t="s">
        <v>677</v>
      </c>
    </row>
    <row r="3" spans="1:3" x14ac:dyDescent="0.2">
      <c r="A3" s="96" t="s">
        <v>681</v>
      </c>
      <c r="B3" s="98" t="str">
        <f>VLOOKUP(B2,Tabel38[],2,FALSE)</f>
        <v>Udfyldes automatisk</v>
      </c>
      <c r="C3" s="62" t="s">
        <v>5</v>
      </c>
    </row>
    <row r="4" spans="1:3" x14ac:dyDescent="0.2">
      <c r="A4" s="96" t="s">
        <v>295</v>
      </c>
      <c r="B4" s="97">
        <v>2025</v>
      </c>
      <c r="C4" s="62"/>
    </row>
    <row r="5" spans="1:3" x14ac:dyDescent="0.2">
      <c r="A5" s="96" t="s">
        <v>673</v>
      </c>
      <c r="B5" s="102"/>
      <c r="C5" s="62"/>
    </row>
    <row r="6" spans="1:3" x14ac:dyDescent="0.2">
      <c r="A6" s="96" t="s">
        <v>674</v>
      </c>
      <c r="B6" s="102"/>
      <c r="C6" s="62"/>
    </row>
  </sheetData>
  <sheetProtection algorithmName="SHA-512" hashValue="3X9+nmzmpekCdm3UG/DoN6HLI8bAPqwZ0h1H1k2BlVdhfd1ufpNeXopl5VDDzclP6z9ubPGyNI799bDv74Qe3Q==" saltValue="zrVenBbY1s9IQyqI6vmaoA==" spinCount="100000" sheet="1" objects="1" scenarios="1"/>
  <mergeCells count="1">
    <mergeCell ref="A1:B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Stamdata!$C$2:$C$27</xm:f>
          </x14:formula1>
          <xm:sqref>B2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14">
    <pageSetUpPr fitToPage="1"/>
  </sheetPr>
  <dimension ref="A1:HZ65547"/>
  <sheetViews>
    <sheetView showGridLines="0" zoomScaleNormal="100" zoomScaleSheetLayoutView="80" workbookViewId="0">
      <pane ySplit="4" topLeftCell="A44" activePane="bottomLeft" state="frozen"/>
      <selection activeCell="D97" sqref="D97"/>
      <selection pane="bottomLeft" activeCell="B72" sqref="B72"/>
    </sheetView>
  </sheetViews>
  <sheetFormatPr defaultColWidth="9.140625" defaultRowHeight="12.75" x14ac:dyDescent="0.2"/>
  <cols>
    <col min="1" max="1" width="54" style="2" bestFit="1" customWidth="1"/>
    <col min="2" max="2" width="7.5703125" style="2" bestFit="1" customWidth="1"/>
    <col min="3" max="3" width="14.7109375" style="2" customWidth="1"/>
    <col min="4" max="4" width="39.140625" style="2" bestFit="1" customWidth="1"/>
    <col min="5" max="5" width="12.42578125" style="2" bestFit="1" customWidth="1"/>
    <col min="6" max="6" width="10.140625" style="2" bestFit="1" customWidth="1"/>
    <col min="7" max="7" width="9.140625" style="2"/>
    <col min="8" max="8" width="11.28515625" style="2" bestFit="1" customWidth="1"/>
    <col min="9" max="9" width="12" style="2" bestFit="1" customWidth="1"/>
    <col min="10" max="10" width="10.140625" style="2" bestFit="1" customWidth="1"/>
    <col min="11" max="223" width="9.140625" style="2"/>
    <col min="224" max="16384" width="9.140625" style="12"/>
  </cols>
  <sheetData>
    <row r="1" spans="1:234" ht="18.75" x14ac:dyDescent="0.2">
      <c r="A1" s="1" t="s">
        <v>656</v>
      </c>
      <c r="B1" s="62" t="str">
        <f>IF(Forside!$B$2= "Institutionsnr ikke fundet", "ADVARSEL: Institutionsnummer er ikke udfyldt på forsiden", "")</f>
        <v/>
      </c>
      <c r="D1" s="41"/>
      <c r="E1" s="41"/>
    </row>
    <row r="2" spans="1:234" x14ac:dyDescent="0.2">
      <c r="A2" s="3" t="s">
        <v>22</v>
      </c>
      <c r="D2" s="41"/>
      <c r="E2" s="41"/>
    </row>
    <row r="3" spans="1:234" x14ac:dyDescent="0.2">
      <c r="A3" s="3"/>
      <c r="D3" s="41"/>
      <c r="E3" s="41"/>
    </row>
    <row r="4" spans="1:234" x14ac:dyDescent="0.2">
      <c r="A4" s="29" t="s">
        <v>503</v>
      </c>
      <c r="B4" s="30" t="s">
        <v>6</v>
      </c>
      <c r="C4" s="5">
        <v>2025</v>
      </c>
      <c r="D4" s="41"/>
      <c r="E4" s="41"/>
    </row>
    <row r="5" spans="1:234" x14ac:dyDescent="0.2">
      <c r="A5" s="7"/>
      <c r="B5" s="7"/>
      <c r="C5" s="7"/>
      <c r="D5" s="41"/>
      <c r="E5" s="41"/>
    </row>
    <row r="6" spans="1:234" s="2" customFormat="1" x14ac:dyDescent="0.2">
      <c r="A6" s="6" t="s">
        <v>23</v>
      </c>
      <c r="B6" s="32">
        <v>15</v>
      </c>
      <c r="C6" s="7"/>
      <c r="D6" s="41"/>
      <c r="E6" s="41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</row>
    <row r="7" spans="1:234" s="2" customFormat="1" x14ac:dyDescent="0.2">
      <c r="A7" s="7" t="s">
        <v>50</v>
      </c>
      <c r="B7" s="32"/>
      <c r="C7" s="56">
        <f>Balance!C6/1000</f>
        <v>0</v>
      </c>
      <c r="D7" s="41"/>
      <c r="E7" s="41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</row>
    <row r="8" spans="1:234" s="2" customFormat="1" x14ac:dyDescent="0.2">
      <c r="A8" s="7" t="s">
        <v>51</v>
      </c>
      <c r="B8" s="32"/>
      <c r="C8" s="56">
        <f>Balance!C7/1000</f>
        <v>0</v>
      </c>
      <c r="D8" s="41"/>
      <c r="E8" s="41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</row>
    <row r="9" spans="1:234" s="2" customFormat="1" x14ac:dyDescent="0.2">
      <c r="A9" s="7" t="s">
        <v>52</v>
      </c>
      <c r="B9" s="32"/>
      <c r="C9" s="56">
        <f>Balance!C8/1000</f>
        <v>0</v>
      </c>
      <c r="D9" s="41"/>
      <c r="E9" s="41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</row>
    <row r="10" spans="1:234" s="2" customFormat="1" x14ac:dyDescent="0.2">
      <c r="A10" s="34" t="s">
        <v>24</v>
      </c>
      <c r="B10" s="35"/>
      <c r="C10" s="36">
        <f>SUM(C7:C9)</f>
        <v>0</v>
      </c>
      <c r="D10" s="41"/>
      <c r="E10" s="4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</row>
    <row r="11" spans="1:234" s="2" customFormat="1" x14ac:dyDescent="0.2">
      <c r="A11" s="7"/>
      <c r="B11" s="7"/>
      <c r="C11" s="7"/>
      <c r="D11" s="41"/>
      <c r="E11" s="4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</row>
    <row r="12" spans="1:234" s="2" customFormat="1" x14ac:dyDescent="0.2">
      <c r="A12" s="6" t="s">
        <v>53</v>
      </c>
      <c r="B12" s="32">
        <v>16</v>
      </c>
      <c r="C12" s="7"/>
      <c r="D12" s="41"/>
      <c r="E12" s="4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</row>
    <row r="13" spans="1:234" s="2" customFormat="1" x14ac:dyDescent="0.2">
      <c r="A13" s="7" t="s">
        <v>26</v>
      </c>
      <c r="B13" s="32" t="s">
        <v>5</v>
      </c>
      <c r="C13" s="57">
        <f>Balance!C11/1000</f>
        <v>0</v>
      </c>
      <c r="D13" s="41"/>
      <c r="E13" s="4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</row>
    <row r="14" spans="1:234" s="2" customFormat="1" x14ac:dyDescent="0.2">
      <c r="A14" s="7" t="s">
        <v>54</v>
      </c>
      <c r="B14" s="32" t="s">
        <v>5</v>
      </c>
      <c r="C14" s="57">
        <f>Balance!C12/1000</f>
        <v>0</v>
      </c>
      <c r="D14" s="41"/>
      <c r="E14" s="4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</row>
    <row r="15" spans="1:234" s="2" customFormat="1" x14ac:dyDescent="0.2">
      <c r="A15" s="7" t="s">
        <v>57</v>
      </c>
      <c r="B15" s="32"/>
      <c r="C15" s="57">
        <f>Balance!C13/1000</f>
        <v>0</v>
      </c>
      <c r="D15" s="41"/>
      <c r="E15" s="4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</row>
    <row r="16" spans="1:234" s="2" customFormat="1" x14ac:dyDescent="0.2">
      <c r="A16" s="7" t="s">
        <v>25</v>
      </c>
      <c r="B16" s="32" t="s">
        <v>5</v>
      </c>
      <c r="C16" s="57">
        <f>Balance!C14/1000</f>
        <v>0</v>
      </c>
      <c r="D16" s="41"/>
      <c r="E16" s="4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</row>
    <row r="17" spans="1:234" s="2" customFormat="1" x14ac:dyDescent="0.2">
      <c r="A17" s="7" t="s">
        <v>205</v>
      </c>
      <c r="B17" s="32" t="s">
        <v>5</v>
      </c>
      <c r="C17" s="57">
        <f>Balance!C15/1000</f>
        <v>0</v>
      </c>
      <c r="D17" s="41"/>
      <c r="E17" s="4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</row>
    <row r="18" spans="1:234" s="2" customFormat="1" x14ac:dyDescent="0.2">
      <c r="A18" s="7" t="s">
        <v>133</v>
      </c>
      <c r="B18" s="32"/>
      <c r="C18" s="57">
        <f>Balance!C16/1000</f>
        <v>0</v>
      </c>
      <c r="D18" s="41"/>
      <c r="E18" s="4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</row>
    <row r="19" spans="1:234" s="2" customFormat="1" x14ac:dyDescent="0.2">
      <c r="A19" s="7" t="s">
        <v>55</v>
      </c>
      <c r="B19" s="32"/>
      <c r="C19" s="57">
        <f>Balance!C17/1000</f>
        <v>0</v>
      </c>
      <c r="D19" s="41"/>
      <c r="E19" s="4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</row>
    <row r="20" spans="1:234" s="2" customFormat="1" x14ac:dyDescent="0.2">
      <c r="A20" s="7" t="s">
        <v>56</v>
      </c>
      <c r="B20" s="32"/>
      <c r="C20" s="57">
        <f>Balance!C18/1000</f>
        <v>0</v>
      </c>
      <c r="D20" s="41"/>
      <c r="E20" s="4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</row>
    <row r="21" spans="1:234" s="2" customFormat="1" x14ac:dyDescent="0.2">
      <c r="A21" s="34" t="s">
        <v>27</v>
      </c>
      <c r="B21" s="35"/>
      <c r="C21" s="36">
        <f>SUM(C13:C20)</f>
        <v>0</v>
      </c>
      <c r="D21" s="42"/>
      <c r="E21" s="4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</row>
    <row r="22" spans="1:234" s="2" customFormat="1" x14ac:dyDescent="0.2">
      <c r="A22" s="6"/>
      <c r="B22" s="32"/>
      <c r="C22" s="9"/>
      <c r="D22" s="41"/>
      <c r="E22" s="4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</row>
    <row r="23" spans="1:234" s="2" customFormat="1" x14ac:dyDescent="0.2">
      <c r="A23" s="6" t="s">
        <v>58</v>
      </c>
      <c r="B23" s="7" t="s">
        <v>5</v>
      </c>
      <c r="C23" s="7"/>
      <c r="D23" s="41"/>
      <c r="E23" s="4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</row>
    <row r="24" spans="1:234" s="2" customFormat="1" x14ac:dyDescent="0.2">
      <c r="A24" s="7" t="s">
        <v>29</v>
      </c>
      <c r="B24" s="32">
        <v>17</v>
      </c>
      <c r="C24" s="58">
        <f>Balance!C21/1000</f>
        <v>0</v>
      </c>
      <c r="D24" s="41"/>
      <c r="E24" s="41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</row>
    <row r="25" spans="1:234" s="2" customFormat="1" x14ac:dyDescent="0.2">
      <c r="A25" s="7" t="s">
        <v>233</v>
      </c>
      <c r="B25" s="32">
        <v>18</v>
      </c>
      <c r="C25" s="58">
        <f>Balance!C22/1000</f>
        <v>0</v>
      </c>
      <c r="D25" s="41"/>
      <c r="E25" s="41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</row>
    <row r="26" spans="1:234" s="2" customFormat="1" x14ac:dyDescent="0.2">
      <c r="A26" s="7" t="s">
        <v>59</v>
      </c>
      <c r="B26" s="32">
        <v>19</v>
      </c>
      <c r="C26" s="58">
        <f>Balance!C23/1000</f>
        <v>0</v>
      </c>
      <c r="D26" s="41"/>
      <c r="E26" s="41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</row>
    <row r="27" spans="1:234" s="2" customFormat="1" x14ac:dyDescent="0.2">
      <c r="A27" s="7" t="s">
        <v>60</v>
      </c>
      <c r="B27" s="32">
        <v>20</v>
      </c>
      <c r="C27" s="58">
        <f>Balance!C24/1000</f>
        <v>0</v>
      </c>
      <c r="D27" s="41"/>
      <c r="E27" s="41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</row>
    <row r="28" spans="1:234" s="2" customFormat="1" x14ac:dyDescent="0.2">
      <c r="A28" s="7" t="s">
        <v>61</v>
      </c>
      <c r="B28" s="32">
        <v>21</v>
      </c>
      <c r="C28" s="58">
        <f>Balance!C25/1000</f>
        <v>0</v>
      </c>
      <c r="D28" s="41"/>
      <c r="E28" s="41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</row>
    <row r="29" spans="1:234" s="2" customFormat="1" x14ac:dyDescent="0.2">
      <c r="A29" s="7" t="s">
        <v>62</v>
      </c>
      <c r="B29" s="32">
        <v>22</v>
      </c>
      <c r="C29" s="58" t="e">
        <f>Balance!#REF!/1000</f>
        <v>#REF!</v>
      </c>
      <c r="D29" s="41"/>
      <c r="E29" s="41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</row>
    <row r="30" spans="1:234" s="2" customFormat="1" x14ac:dyDescent="0.2">
      <c r="A30" s="7" t="s">
        <v>206</v>
      </c>
      <c r="B30" s="32" t="s">
        <v>391</v>
      </c>
      <c r="C30" s="58">
        <f>Balance!C26/1000</f>
        <v>0</v>
      </c>
      <c r="D30" s="41"/>
      <c r="E30" s="41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</row>
    <row r="31" spans="1:234" s="2" customFormat="1" x14ac:dyDescent="0.2">
      <c r="A31" s="7" t="s">
        <v>28</v>
      </c>
      <c r="B31" s="32">
        <v>23</v>
      </c>
      <c r="C31" s="58">
        <f>(Balance!C27+Balance!C28)/1000</f>
        <v>0</v>
      </c>
      <c r="D31" s="41"/>
      <c r="E31" s="41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</row>
    <row r="32" spans="1:234" s="2" customFormat="1" x14ac:dyDescent="0.2">
      <c r="A32" s="34" t="s">
        <v>30</v>
      </c>
      <c r="B32" s="35"/>
      <c r="C32" s="36" t="e">
        <f>SUM(C24:C31)</f>
        <v>#REF!</v>
      </c>
      <c r="D32" s="41"/>
      <c r="E32" s="41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</row>
    <row r="33" spans="1:234" s="2" customFormat="1" x14ac:dyDescent="0.2">
      <c r="A33" s="7"/>
      <c r="B33" s="32"/>
      <c r="C33" s="7"/>
      <c r="D33" s="41"/>
      <c r="E33" s="41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</row>
    <row r="34" spans="1:234" s="2" customFormat="1" x14ac:dyDescent="0.2">
      <c r="A34" s="34" t="s">
        <v>31</v>
      </c>
      <c r="B34" s="8"/>
      <c r="C34" s="38" t="e">
        <f>C10+C21+C32</f>
        <v>#REF!</v>
      </c>
      <c r="D34" s="42"/>
      <c r="E34" s="4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</row>
    <row r="35" spans="1:234" s="2" customFormat="1" x14ac:dyDescent="0.2">
      <c r="A35" s="7"/>
      <c r="B35" s="7"/>
      <c r="C35" s="7"/>
      <c r="D35" s="41"/>
      <c r="E35" s="41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</row>
    <row r="36" spans="1:234" s="2" customFormat="1" x14ac:dyDescent="0.2">
      <c r="A36" s="6" t="s">
        <v>63</v>
      </c>
      <c r="B36" s="32" t="s">
        <v>5</v>
      </c>
      <c r="C36" s="7"/>
      <c r="D36" s="41"/>
      <c r="E36" s="41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</row>
    <row r="37" spans="1:234" s="2" customFormat="1" x14ac:dyDescent="0.2">
      <c r="A37" s="7" t="s">
        <v>63</v>
      </c>
      <c r="B37" s="7"/>
      <c r="C37" s="58">
        <f>Balance!C30/1000</f>
        <v>0</v>
      </c>
      <c r="D37" s="41"/>
      <c r="E37" s="41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</row>
    <row r="38" spans="1:234" s="2" customFormat="1" x14ac:dyDescent="0.2">
      <c r="A38" s="10" t="s">
        <v>32</v>
      </c>
      <c r="B38" s="43"/>
      <c r="C38" s="44">
        <f>SUM(C37)</f>
        <v>0</v>
      </c>
      <c r="D38" s="41"/>
      <c r="E38" s="41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</row>
    <row r="39" spans="1:234" s="2" customFormat="1" x14ac:dyDescent="0.2">
      <c r="A39" s="7"/>
      <c r="B39" s="7"/>
      <c r="C39" s="7"/>
      <c r="D39" s="41"/>
      <c r="E39" s="41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</row>
    <row r="40" spans="1:234" s="2" customFormat="1" x14ac:dyDescent="0.2">
      <c r="A40" s="7" t="s">
        <v>28</v>
      </c>
      <c r="B40" s="32">
        <v>23</v>
      </c>
      <c r="C40" s="58">
        <f>(Balance!C32+Balance!C33)/1000</f>
        <v>0</v>
      </c>
      <c r="D40" s="41"/>
      <c r="E40" s="41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</row>
    <row r="41" spans="1:234" s="2" customFormat="1" x14ac:dyDescent="0.2">
      <c r="A41" s="7" t="s">
        <v>64</v>
      </c>
      <c r="B41" s="32">
        <v>24</v>
      </c>
      <c r="C41" s="58">
        <f>(Balance!C34+Balance!C35+Balance!C36)/1000</f>
        <v>0</v>
      </c>
      <c r="D41" s="41"/>
      <c r="E41" s="41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</row>
    <row r="42" spans="1:234" s="2" customFormat="1" x14ac:dyDescent="0.2">
      <c r="A42" s="7" t="s">
        <v>67</v>
      </c>
      <c r="B42" s="32">
        <v>25</v>
      </c>
      <c r="C42" s="58">
        <f>(Balance!C37+Balance!C38)/1000</f>
        <v>0</v>
      </c>
      <c r="D42" s="41"/>
      <c r="E42" s="41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</row>
    <row r="43" spans="1:234" s="2" customFormat="1" x14ac:dyDescent="0.2">
      <c r="A43" s="7" t="s">
        <v>33</v>
      </c>
      <c r="B43" s="32">
        <v>26</v>
      </c>
      <c r="C43" s="58">
        <f>Balance!C39/1000</f>
        <v>0</v>
      </c>
      <c r="D43" s="41"/>
      <c r="E43" s="41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</row>
    <row r="44" spans="1:234" s="2" customFormat="1" x14ac:dyDescent="0.2">
      <c r="A44" s="7" t="s">
        <v>65</v>
      </c>
      <c r="B44" s="32" t="s">
        <v>5</v>
      </c>
      <c r="C44" s="58">
        <f>Balance!C40/1000</f>
        <v>0</v>
      </c>
      <c r="D44" s="41"/>
      <c r="E44" s="41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</row>
    <row r="45" spans="1:234" s="2" customFormat="1" x14ac:dyDescent="0.2">
      <c r="A45" s="7" t="s">
        <v>66</v>
      </c>
      <c r="B45" s="32" t="s">
        <v>5</v>
      </c>
      <c r="C45" s="58">
        <f>Balance!C41/1000</f>
        <v>0</v>
      </c>
      <c r="D45" s="41"/>
      <c r="E45" s="41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</row>
    <row r="46" spans="1:234" s="2" customFormat="1" x14ac:dyDescent="0.2">
      <c r="A46" s="7" t="s">
        <v>486</v>
      </c>
      <c r="B46" s="32">
        <v>27</v>
      </c>
      <c r="C46" s="58">
        <f>Balance!C42/1000</f>
        <v>0</v>
      </c>
      <c r="D46" s="41"/>
      <c r="E46" s="41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</row>
    <row r="47" spans="1:234" s="2" customFormat="1" x14ac:dyDescent="0.2">
      <c r="A47" s="10" t="s">
        <v>34</v>
      </c>
      <c r="B47" s="43"/>
      <c r="C47" s="45">
        <f>SUM(C40:C46)</f>
        <v>0</v>
      </c>
      <c r="D47" s="42"/>
      <c r="E47" s="4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</row>
    <row r="48" spans="1:234" s="2" customFormat="1" x14ac:dyDescent="0.2">
      <c r="A48" s="10" t="s">
        <v>206</v>
      </c>
      <c r="B48" s="51" t="s">
        <v>391</v>
      </c>
      <c r="C48" s="59">
        <f>Balance!C45/1000</f>
        <v>0</v>
      </c>
      <c r="D48" s="41"/>
      <c r="E48" s="41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</row>
    <row r="49" spans="1:234" s="2" customFormat="1" x14ac:dyDescent="0.2">
      <c r="A49" s="34" t="s">
        <v>35</v>
      </c>
      <c r="B49" s="35">
        <v>28</v>
      </c>
      <c r="C49" s="59">
        <f>(Balance!C46+Balance!C47)/1000</f>
        <v>0</v>
      </c>
      <c r="D49" s="41"/>
      <c r="E49" s="41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</row>
    <row r="50" spans="1:234" s="2" customFormat="1" x14ac:dyDescent="0.2">
      <c r="A50" s="7"/>
      <c r="B50" s="7"/>
      <c r="C50" s="7"/>
      <c r="D50" s="41"/>
      <c r="E50" s="41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</row>
    <row r="51" spans="1:234" s="2" customFormat="1" x14ac:dyDescent="0.2">
      <c r="A51" s="34" t="s">
        <v>36</v>
      </c>
      <c r="B51" s="35" t="s">
        <v>5</v>
      </c>
      <c r="C51" s="59">
        <f>Balance!C49/1000</f>
        <v>0</v>
      </c>
      <c r="D51" s="42"/>
      <c r="E51" s="4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</row>
    <row r="52" spans="1:234" s="2" customFormat="1" x14ac:dyDescent="0.2">
      <c r="A52" s="7"/>
      <c r="B52" s="7"/>
      <c r="C52" s="7"/>
      <c r="D52" s="41"/>
      <c r="E52" s="4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</row>
    <row r="53" spans="1:234" s="2" customFormat="1" x14ac:dyDescent="0.2">
      <c r="A53" s="34" t="s">
        <v>37</v>
      </c>
      <c r="B53" s="8"/>
      <c r="C53" s="38">
        <f>C38+C47+C49+C51</f>
        <v>0</v>
      </c>
      <c r="D53" s="42"/>
      <c r="E53" s="4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</row>
    <row r="54" spans="1:234" s="2" customFormat="1" x14ac:dyDescent="0.2">
      <c r="A54" s="7"/>
      <c r="B54" s="7"/>
      <c r="C54" s="7"/>
      <c r="E54" s="46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</row>
    <row r="55" spans="1:234" s="2" customFormat="1" x14ac:dyDescent="0.2">
      <c r="A55" s="34" t="s">
        <v>38</v>
      </c>
      <c r="B55" s="8"/>
      <c r="C55" s="38" t="e">
        <f>C53+C34</f>
        <v>#REF!</v>
      </c>
      <c r="D55" s="46"/>
      <c r="E55" s="46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</row>
    <row r="56" spans="1:234" s="2" customFormat="1" x14ac:dyDescent="0.2">
      <c r="A56" s="31"/>
      <c r="B56" s="31"/>
      <c r="C56" s="31"/>
      <c r="E56" s="46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</row>
    <row r="57" spans="1:234" s="2" customFormat="1" x14ac:dyDescent="0.2">
      <c r="A57" s="31"/>
      <c r="B57" s="31"/>
      <c r="C57" s="31"/>
      <c r="E57" s="46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</row>
    <row r="58" spans="1:234" s="2" customFormat="1" x14ac:dyDescent="0.2">
      <c r="A58" s="29" t="s">
        <v>503</v>
      </c>
      <c r="B58" s="30" t="s">
        <v>6</v>
      </c>
      <c r="C58" s="5">
        <v>2025</v>
      </c>
      <c r="D58" s="31"/>
      <c r="E58" s="31"/>
      <c r="H58" s="46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</row>
    <row r="59" spans="1:234" s="2" customFormat="1" x14ac:dyDescent="0.2">
      <c r="A59" s="7"/>
      <c r="B59" s="32"/>
      <c r="C59" s="40"/>
      <c r="D59" s="31"/>
      <c r="E59" s="33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</row>
    <row r="60" spans="1:234" s="2" customFormat="1" x14ac:dyDescent="0.2">
      <c r="A60" s="7" t="s">
        <v>207</v>
      </c>
      <c r="B60" s="32"/>
      <c r="C60" s="57">
        <f>Balance!C51/1000</f>
        <v>0</v>
      </c>
      <c r="D60" s="47"/>
      <c r="E60" s="48"/>
      <c r="F60" s="41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</row>
    <row r="61" spans="1:234" s="2" customFormat="1" x14ac:dyDescent="0.2">
      <c r="A61" s="7" t="s">
        <v>208</v>
      </c>
      <c r="B61" s="32"/>
      <c r="C61" s="57">
        <f>Balance!C52/1000</f>
        <v>0</v>
      </c>
      <c r="D61" s="47"/>
      <c r="E61" s="48"/>
      <c r="F61" s="41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</row>
    <row r="62" spans="1:234" s="2" customFormat="1" x14ac:dyDescent="0.2">
      <c r="A62" s="7" t="s">
        <v>209</v>
      </c>
      <c r="B62" s="32"/>
      <c r="C62" s="57">
        <f>Balance!C53/1000</f>
        <v>0</v>
      </c>
      <c r="D62" s="47"/>
      <c r="E62" s="48"/>
      <c r="F62" s="41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</row>
    <row r="63" spans="1:234" s="2" customFormat="1" x14ac:dyDescent="0.2">
      <c r="A63" s="34" t="s">
        <v>39</v>
      </c>
      <c r="B63" s="35"/>
      <c r="C63" s="36">
        <f>SUM(C60:C62)</f>
        <v>0</v>
      </c>
      <c r="D63" s="48"/>
      <c r="E63" s="48"/>
      <c r="F63" s="41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</row>
    <row r="64" spans="1:234" s="2" customFormat="1" x14ac:dyDescent="0.2">
      <c r="A64" s="64" t="s">
        <v>40</v>
      </c>
      <c r="B64" s="63">
        <v>29</v>
      </c>
      <c r="C64" s="84">
        <f>(Balance!C56+Balance!C57+Balance!C58)/1000</f>
        <v>0</v>
      </c>
      <c r="D64" s="47"/>
      <c r="E64" s="48"/>
      <c r="F64" s="41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</row>
    <row r="65" spans="1:234" s="2" customFormat="1" x14ac:dyDescent="0.2">
      <c r="A65" s="7"/>
      <c r="B65" s="32"/>
      <c r="C65" s="37"/>
      <c r="D65" s="47"/>
      <c r="E65" s="48"/>
      <c r="F65" s="41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</row>
    <row r="66" spans="1:234" s="2" customFormat="1" x14ac:dyDescent="0.2">
      <c r="A66" s="7" t="s">
        <v>68</v>
      </c>
      <c r="B66" s="32">
        <v>30</v>
      </c>
      <c r="C66" s="57">
        <f>Balance!C61/1000</f>
        <v>0</v>
      </c>
      <c r="D66" s="31"/>
      <c r="E66" s="33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</row>
    <row r="67" spans="1:234" s="2" customFormat="1" x14ac:dyDescent="0.2">
      <c r="A67" s="7" t="s">
        <v>69</v>
      </c>
      <c r="B67" s="32" t="s">
        <v>392</v>
      </c>
      <c r="C67" s="57">
        <f>Balance!C62/1000</f>
        <v>0</v>
      </c>
      <c r="D67" s="31"/>
      <c r="E67" s="33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</row>
    <row r="68" spans="1:234" s="2" customFormat="1" x14ac:dyDescent="0.2">
      <c r="A68" s="7" t="s">
        <v>41</v>
      </c>
      <c r="B68" s="32" t="s">
        <v>393</v>
      </c>
      <c r="C68" s="57">
        <f>Balance!C63/1000</f>
        <v>0</v>
      </c>
      <c r="D68" s="31"/>
      <c r="E68" s="33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</row>
    <row r="69" spans="1:234" s="2" customFormat="1" x14ac:dyDescent="0.2">
      <c r="A69" s="7" t="s">
        <v>210</v>
      </c>
      <c r="B69" s="32" t="s">
        <v>394</v>
      </c>
      <c r="C69" s="57">
        <f>Balance!C64/1000</f>
        <v>0</v>
      </c>
      <c r="D69" s="31"/>
      <c r="E69" s="33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</row>
    <row r="70" spans="1:234" s="2" customFormat="1" x14ac:dyDescent="0.2">
      <c r="A70" s="7" t="s">
        <v>242</v>
      </c>
      <c r="B70" s="32" t="s">
        <v>395</v>
      </c>
      <c r="C70" s="57">
        <f>Balance!C65/1000</f>
        <v>0</v>
      </c>
      <c r="D70" s="31"/>
      <c r="E70" s="33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</row>
    <row r="71" spans="1:234" s="2" customFormat="1" x14ac:dyDescent="0.2">
      <c r="A71" s="7" t="s">
        <v>211</v>
      </c>
      <c r="B71" s="32" t="s">
        <v>391</v>
      </c>
      <c r="C71" s="57">
        <f>Balance!C66/1000</f>
        <v>0</v>
      </c>
      <c r="D71" s="31"/>
      <c r="E71" s="33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</row>
    <row r="72" spans="1:234" s="2" customFormat="1" x14ac:dyDescent="0.2">
      <c r="A72" s="7" t="s">
        <v>42</v>
      </c>
      <c r="B72" s="32">
        <v>32</v>
      </c>
      <c r="C72" s="57">
        <f>Balance!C67/1000</f>
        <v>0</v>
      </c>
      <c r="D72" s="31"/>
      <c r="E72" s="33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</row>
    <row r="73" spans="1:234" s="2" customFormat="1" x14ac:dyDescent="0.2">
      <c r="A73" s="7" t="s">
        <v>70</v>
      </c>
      <c r="B73" s="32" t="s">
        <v>5</v>
      </c>
      <c r="C73" s="57">
        <f>Balance!C68/1000</f>
        <v>0</v>
      </c>
      <c r="D73" s="31"/>
      <c r="E73" s="33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</row>
    <row r="74" spans="1:234" s="2" customFormat="1" x14ac:dyDescent="0.2">
      <c r="A74" s="7" t="s">
        <v>43</v>
      </c>
      <c r="B74" s="32">
        <v>33</v>
      </c>
      <c r="C74" s="57">
        <f>Balance!C69/1000</f>
        <v>0</v>
      </c>
      <c r="D74" s="47"/>
      <c r="E74" s="48"/>
      <c r="F74" s="41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</row>
    <row r="75" spans="1:234" s="2" customFormat="1" x14ac:dyDescent="0.2">
      <c r="A75" s="34" t="s">
        <v>44</v>
      </c>
      <c r="B75" s="35"/>
      <c r="C75" s="36">
        <f>SUM(C66:C74)</f>
        <v>0</v>
      </c>
      <c r="D75" s="48"/>
      <c r="E75" s="48"/>
      <c r="F75" s="41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</row>
    <row r="76" spans="1:234" s="2" customFormat="1" x14ac:dyDescent="0.2">
      <c r="A76" s="7"/>
      <c r="B76" s="7"/>
      <c r="C76" s="37"/>
      <c r="D76" s="47"/>
      <c r="E76" s="48"/>
      <c r="F76" s="41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</row>
    <row r="77" spans="1:234" s="2" customFormat="1" x14ac:dyDescent="0.2">
      <c r="A77" s="7" t="s">
        <v>71</v>
      </c>
      <c r="B77" s="32">
        <v>30</v>
      </c>
      <c r="C77" s="57">
        <f>Balance!C72/1000</f>
        <v>0</v>
      </c>
      <c r="D77" s="47"/>
      <c r="E77" s="48"/>
      <c r="F77" s="41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</row>
    <row r="78" spans="1:234" s="2" customFormat="1" ht="25.5" x14ac:dyDescent="0.2">
      <c r="A78" s="39" t="s">
        <v>72</v>
      </c>
      <c r="B78" s="32">
        <v>34</v>
      </c>
      <c r="C78" s="57">
        <f>SUM(Balance!C73:C75)/1000</f>
        <v>0</v>
      </c>
      <c r="D78" s="31"/>
      <c r="E78" s="31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</row>
    <row r="79" spans="1:234" s="2" customFormat="1" x14ac:dyDescent="0.2">
      <c r="A79" s="7" t="s">
        <v>212</v>
      </c>
      <c r="B79" s="32">
        <v>35</v>
      </c>
      <c r="C79" s="57">
        <f>SUM(Balance!C76:C78)/1000</f>
        <v>0</v>
      </c>
      <c r="D79" s="31"/>
      <c r="E79" s="31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</row>
    <row r="80" spans="1:234" s="2" customFormat="1" x14ac:dyDescent="0.2">
      <c r="A80" s="7" t="s">
        <v>206</v>
      </c>
      <c r="B80" s="32" t="s">
        <v>391</v>
      </c>
      <c r="C80" s="57">
        <f>Balance!C79/1000</f>
        <v>0</v>
      </c>
      <c r="D80" s="31"/>
      <c r="E80" s="31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</row>
    <row r="81" spans="1:234" s="2" customFormat="1" x14ac:dyDescent="0.2">
      <c r="A81" s="39" t="s">
        <v>73</v>
      </c>
      <c r="B81" s="32" t="s">
        <v>5</v>
      </c>
      <c r="C81" s="57">
        <f>Balance!C80/1000</f>
        <v>0</v>
      </c>
      <c r="D81" s="31"/>
      <c r="E81" s="31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</row>
    <row r="82" spans="1:234" s="2" customFormat="1" x14ac:dyDescent="0.2">
      <c r="A82" s="39" t="s">
        <v>74</v>
      </c>
      <c r="B82" s="32" t="s">
        <v>5</v>
      </c>
      <c r="C82" s="57">
        <f>Balance!C81/1000</f>
        <v>0</v>
      </c>
      <c r="D82" s="31"/>
      <c r="E82" s="31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</row>
    <row r="83" spans="1:234" s="2" customFormat="1" x14ac:dyDescent="0.2">
      <c r="A83" s="39" t="s">
        <v>75</v>
      </c>
      <c r="B83" s="32" t="s">
        <v>5</v>
      </c>
      <c r="C83" s="57">
        <f>Balance!C82/1000</f>
        <v>0</v>
      </c>
      <c r="D83" s="31"/>
      <c r="E83" s="31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</row>
    <row r="84" spans="1:234" s="2" customFormat="1" x14ac:dyDescent="0.2">
      <c r="A84" s="39" t="s">
        <v>246</v>
      </c>
      <c r="B84" s="32"/>
      <c r="C84" s="57">
        <f>Balance!C83/1000</f>
        <v>0</v>
      </c>
      <c r="D84" s="31"/>
      <c r="E84" s="31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</row>
    <row r="85" spans="1:234" s="2" customFormat="1" x14ac:dyDescent="0.2">
      <c r="A85" s="39" t="s">
        <v>76</v>
      </c>
      <c r="B85" s="32" t="s">
        <v>5</v>
      </c>
      <c r="C85" s="57">
        <f>Balance!C84/1000</f>
        <v>0</v>
      </c>
      <c r="D85" s="31"/>
      <c r="E85" s="31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</row>
    <row r="86" spans="1:234" s="2" customFormat="1" x14ac:dyDescent="0.2">
      <c r="A86" s="39" t="s">
        <v>77</v>
      </c>
      <c r="B86" s="32"/>
      <c r="C86" s="57">
        <f>Balance!C85/1000</f>
        <v>0</v>
      </c>
      <c r="D86" s="31"/>
      <c r="E86" s="31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</row>
    <row r="87" spans="1:234" s="2" customFormat="1" x14ac:dyDescent="0.2">
      <c r="A87" s="39" t="s">
        <v>78</v>
      </c>
      <c r="B87" s="32"/>
      <c r="C87" s="57">
        <f>Balance!C86/1000</f>
        <v>0</v>
      </c>
      <c r="D87" s="31"/>
      <c r="E87" s="31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</row>
    <row r="88" spans="1:234" s="2" customFormat="1" x14ac:dyDescent="0.2">
      <c r="A88" s="39" t="s">
        <v>486</v>
      </c>
      <c r="B88" s="32">
        <v>36</v>
      </c>
      <c r="C88" s="57">
        <f>SUM(Balance!C87:C90)/1000</f>
        <v>0</v>
      </c>
      <c r="D88" s="31"/>
      <c r="E88" s="31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</row>
    <row r="89" spans="1:234" s="2" customFormat="1" x14ac:dyDescent="0.2">
      <c r="A89" s="7" t="s">
        <v>45</v>
      </c>
      <c r="B89" s="32">
        <v>37</v>
      </c>
      <c r="C89" s="57">
        <f>SUM(Balance!C91:C92)/1000</f>
        <v>0</v>
      </c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</row>
    <row r="90" spans="1:234" s="2" customFormat="1" x14ac:dyDescent="0.2">
      <c r="A90" s="39" t="s">
        <v>79</v>
      </c>
      <c r="B90" s="32">
        <v>38</v>
      </c>
      <c r="C90" s="57">
        <f>Balance!C93/1000</f>
        <v>0</v>
      </c>
      <c r="D90" s="46"/>
      <c r="H90" s="46"/>
      <c r="I90" s="46"/>
      <c r="J90" s="46"/>
      <c r="HP90" s="12"/>
      <c r="HQ90" s="12"/>
      <c r="HR90" s="12"/>
      <c r="HS90" s="12"/>
      <c r="HT90" s="12"/>
      <c r="HU90" s="12"/>
      <c r="HV90" s="12"/>
      <c r="HW90" s="12"/>
      <c r="HX90" s="12"/>
      <c r="HY90" s="12"/>
      <c r="HZ90" s="12"/>
    </row>
    <row r="91" spans="1:234" s="2" customFormat="1" x14ac:dyDescent="0.2">
      <c r="A91" s="34" t="s">
        <v>46</v>
      </c>
      <c r="B91" s="8"/>
      <c r="C91" s="36">
        <f>SUM(C77:C90)</f>
        <v>0</v>
      </c>
      <c r="D91" s="46"/>
      <c r="E91" s="46"/>
      <c r="F91" s="46"/>
      <c r="G91" s="46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</row>
    <row r="92" spans="1:234" s="2" customFormat="1" x14ac:dyDescent="0.2">
      <c r="A92" s="7"/>
      <c r="B92" s="7"/>
      <c r="C92" s="37"/>
      <c r="E92" s="46"/>
      <c r="HP92" s="12"/>
      <c r="HQ92" s="12"/>
      <c r="HR92" s="12"/>
      <c r="HS92" s="12"/>
      <c r="HT92" s="12"/>
      <c r="HU92" s="12"/>
      <c r="HV92" s="12"/>
      <c r="HW92" s="12"/>
      <c r="HX92" s="12"/>
      <c r="HY92" s="12"/>
      <c r="HZ92" s="12"/>
    </row>
    <row r="93" spans="1:234" s="2" customFormat="1" x14ac:dyDescent="0.2">
      <c r="A93" s="34" t="s">
        <v>47</v>
      </c>
      <c r="B93" s="8"/>
      <c r="C93" s="9">
        <f>C75+C91</f>
        <v>0</v>
      </c>
      <c r="D93" s="46"/>
      <c r="E93" s="46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</row>
    <row r="94" spans="1:234" s="2" customFormat="1" x14ac:dyDescent="0.2">
      <c r="A94" s="6" t="s">
        <v>48</v>
      </c>
      <c r="B94" s="75"/>
      <c r="C94" s="76">
        <f>C63+C64+C93</f>
        <v>0</v>
      </c>
      <c r="D94" s="46"/>
      <c r="E94" s="46"/>
      <c r="F94" s="46"/>
      <c r="HP94" s="12"/>
      <c r="HQ94" s="12"/>
      <c r="HR94" s="12"/>
      <c r="HS94" s="12"/>
      <c r="HT94" s="12"/>
      <c r="HU94" s="12"/>
      <c r="HV94" s="12"/>
      <c r="HW94" s="12"/>
      <c r="HX94" s="12"/>
      <c r="HY94" s="12"/>
      <c r="HZ94" s="12"/>
    </row>
    <row r="95" spans="1:234" s="2" customFormat="1" x14ac:dyDescent="0.2">
      <c r="A95" s="7"/>
      <c r="B95" s="75"/>
      <c r="C95" s="77"/>
      <c r="E95" s="46"/>
      <c r="J95" s="46"/>
      <c r="K95" s="46"/>
      <c r="HP95" s="12"/>
      <c r="HQ95" s="12"/>
      <c r="HR95" s="12"/>
      <c r="HS95" s="12"/>
      <c r="HT95" s="12"/>
      <c r="HU95" s="12"/>
      <c r="HV95" s="12"/>
      <c r="HW95" s="12"/>
      <c r="HX95" s="12"/>
      <c r="HY95" s="12"/>
      <c r="HZ95" s="12"/>
    </row>
    <row r="96" spans="1:234" s="2" customFormat="1" x14ac:dyDescent="0.2">
      <c r="A96" s="6" t="s">
        <v>49</v>
      </c>
      <c r="B96" s="78">
        <v>38</v>
      </c>
      <c r="C96" s="79">
        <f>Balance!C95/1000</f>
        <v>0</v>
      </c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</row>
    <row r="97" spans="1:234" s="2" customFormat="1" x14ac:dyDescent="0.2">
      <c r="A97" s="34" t="s">
        <v>213</v>
      </c>
      <c r="B97" s="80">
        <v>39</v>
      </c>
      <c r="C97" s="81">
        <f>Balance!C96/1000</f>
        <v>0</v>
      </c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</row>
    <row r="100" spans="1:234" x14ac:dyDescent="0.2">
      <c r="A100" s="2" t="s">
        <v>80</v>
      </c>
      <c r="C100" s="46" t="e">
        <f>C55-C94</f>
        <v>#REF!</v>
      </c>
    </row>
    <row r="102" spans="1:234" x14ac:dyDescent="0.2">
      <c r="E102" s="49"/>
    </row>
    <row r="65542" s="12" customFormat="1" x14ac:dyDescent="0.2"/>
    <row r="65543" s="12" customFormat="1" x14ac:dyDescent="0.2"/>
    <row r="65544" s="12" customFormat="1" x14ac:dyDescent="0.2"/>
    <row r="65545" s="12" customFormat="1" x14ac:dyDescent="0.2"/>
    <row r="65546" s="12" customFormat="1" x14ac:dyDescent="0.2"/>
    <row r="65547" s="12" customFormat="1" x14ac:dyDescent="0.2"/>
  </sheetData>
  <pageMargins left="0.7" right="0.7" top="0.75" bottom="0.75" header="0.3" footer="0.3"/>
  <pageSetup paperSize="9" fitToHeight="0" orientation="portrait" r:id="rId1"/>
  <rowBreaks count="1" manualBreakCount="1">
    <brk id="57" max="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2">
    <tabColor rgb="FFFF0000"/>
  </sheetPr>
  <dimension ref="A1:J127"/>
  <sheetViews>
    <sheetView workbookViewId="0">
      <pane ySplit="1" topLeftCell="A62" activePane="bottomLeft" state="frozen"/>
      <selection pane="bottomLeft" activeCell="G83" sqref="G83"/>
    </sheetView>
  </sheetViews>
  <sheetFormatPr defaultColWidth="9.140625" defaultRowHeight="12.75" x14ac:dyDescent="0.2"/>
  <cols>
    <col min="1" max="1" width="23.28515625" style="54" customWidth="1"/>
    <col min="2" max="2" width="13.5703125" style="68" customWidth="1"/>
    <col min="3" max="3" width="7.5703125" style="54" bestFit="1" customWidth="1"/>
    <col min="4" max="4" width="26.85546875" style="54" bestFit="1" customWidth="1"/>
    <col min="5" max="5" width="7.140625" style="54" customWidth="1"/>
    <col min="6" max="6" width="9.7109375" style="54" customWidth="1"/>
    <col min="7" max="7" width="41.42578125" style="54" bestFit="1" customWidth="1"/>
    <col min="8" max="8" width="14.42578125" style="54" customWidth="1"/>
    <col min="9" max="9" width="74.5703125" style="54" bestFit="1" customWidth="1"/>
    <col min="10" max="10" width="12.42578125" style="69" bestFit="1" customWidth="1"/>
    <col min="11" max="16384" width="9.140625" style="54"/>
  </cols>
  <sheetData>
    <row r="1" spans="1:10" x14ac:dyDescent="0.2">
      <c r="A1" s="117" t="s">
        <v>225</v>
      </c>
      <c r="B1" s="117" t="s">
        <v>226</v>
      </c>
      <c r="C1" s="117" t="s">
        <v>216</v>
      </c>
      <c r="D1" s="117" t="s">
        <v>219</v>
      </c>
      <c r="E1" s="117" t="s">
        <v>6</v>
      </c>
      <c r="F1" s="117" t="s">
        <v>389</v>
      </c>
      <c r="G1" s="117" t="s">
        <v>218</v>
      </c>
      <c r="H1" s="117" t="s">
        <v>390</v>
      </c>
      <c r="I1" s="117" t="s">
        <v>223</v>
      </c>
      <c r="J1" s="117" t="s">
        <v>224</v>
      </c>
    </row>
    <row r="2" spans="1:10" x14ac:dyDescent="0.2">
      <c r="A2" s="111" t="str">
        <f>Forside!$B$3</f>
        <v>Udfyldes automatisk</v>
      </c>
      <c r="B2" s="112">
        <f>Forside!$B$4</f>
        <v>2025</v>
      </c>
      <c r="C2" s="111" t="s">
        <v>217</v>
      </c>
      <c r="D2" s="111" t="s">
        <v>398</v>
      </c>
      <c r="E2" s="111">
        <v>1</v>
      </c>
      <c r="F2" s="111">
        <v>1</v>
      </c>
      <c r="G2" s="113" t="s">
        <v>7</v>
      </c>
      <c r="H2" s="111" t="s">
        <v>220</v>
      </c>
      <c r="I2" s="114" t="s">
        <v>83</v>
      </c>
      <c r="J2" s="115">
        <f>ABS(Resultatopgørelse!C6)</f>
        <v>0</v>
      </c>
    </row>
    <row r="3" spans="1:10" x14ac:dyDescent="0.2">
      <c r="A3" s="111" t="str">
        <f>Forside!$B$3</f>
        <v>Udfyldes automatisk</v>
      </c>
      <c r="B3" s="112">
        <f>Forside!$B$4</f>
        <v>2025</v>
      </c>
      <c r="C3" s="111" t="s">
        <v>217</v>
      </c>
      <c r="D3" s="111" t="s">
        <v>398</v>
      </c>
      <c r="E3" s="111">
        <v>1</v>
      </c>
      <c r="F3" s="111">
        <v>1</v>
      </c>
      <c r="G3" s="113" t="s">
        <v>7</v>
      </c>
      <c r="H3" s="111" t="s">
        <v>221</v>
      </c>
      <c r="I3" s="111" t="s">
        <v>85</v>
      </c>
      <c r="J3" s="115">
        <f>ABS(Resultatopgørelse!C7)</f>
        <v>0</v>
      </c>
    </row>
    <row r="4" spans="1:10" x14ac:dyDescent="0.2">
      <c r="A4" s="111" t="str">
        <f>Forside!$B$3</f>
        <v>Udfyldes automatisk</v>
      </c>
      <c r="B4" s="112">
        <f>Forside!$B$4</f>
        <v>2025</v>
      </c>
      <c r="C4" s="111" t="s">
        <v>217</v>
      </c>
      <c r="D4" s="111" t="s">
        <v>398</v>
      </c>
      <c r="E4" s="111">
        <v>1</v>
      </c>
      <c r="F4" s="111">
        <v>1</v>
      </c>
      <c r="G4" s="113" t="s">
        <v>7</v>
      </c>
      <c r="H4" s="111" t="s">
        <v>222</v>
      </c>
      <c r="I4" s="111" t="s">
        <v>87</v>
      </c>
      <c r="J4" s="115">
        <f>ABS(Resultatopgørelse!C8)</f>
        <v>0</v>
      </c>
    </row>
    <row r="5" spans="1:10" x14ac:dyDescent="0.2">
      <c r="A5" s="111" t="str">
        <f>Forside!$B$3</f>
        <v>Udfyldes automatisk</v>
      </c>
      <c r="B5" s="112">
        <f>Forside!$B$4</f>
        <v>2025</v>
      </c>
      <c r="C5" s="111" t="s">
        <v>217</v>
      </c>
      <c r="D5" s="111" t="s">
        <v>398</v>
      </c>
      <c r="E5" s="111">
        <v>1</v>
      </c>
      <c r="F5" s="111">
        <v>1</v>
      </c>
      <c r="G5" s="113" t="s">
        <v>7</v>
      </c>
      <c r="H5" s="111" t="s">
        <v>249</v>
      </c>
      <c r="I5" s="111" t="s">
        <v>89</v>
      </c>
      <c r="J5" s="115">
        <f>ABS(Resultatopgørelse!C9)</f>
        <v>0</v>
      </c>
    </row>
    <row r="6" spans="1:10" x14ac:dyDescent="0.2">
      <c r="A6" s="111" t="str">
        <f>Forside!$B$3</f>
        <v>Udfyldes automatisk</v>
      </c>
      <c r="B6" s="112">
        <f>Forside!$B$4</f>
        <v>2025</v>
      </c>
      <c r="C6" s="111" t="s">
        <v>217</v>
      </c>
      <c r="D6" s="111" t="s">
        <v>398</v>
      </c>
      <c r="E6" s="111">
        <v>1</v>
      </c>
      <c r="F6" s="111">
        <v>1</v>
      </c>
      <c r="G6" s="113" t="s">
        <v>7</v>
      </c>
      <c r="H6" s="111" t="s">
        <v>250</v>
      </c>
      <c r="I6" s="111" t="s">
        <v>91</v>
      </c>
      <c r="J6" s="115">
        <f>ABS(Resultatopgørelse!C10)</f>
        <v>0</v>
      </c>
    </row>
    <row r="7" spans="1:10" x14ac:dyDescent="0.2">
      <c r="A7" s="111" t="str">
        <f>Forside!$B$3</f>
        <v>Udfyldes automatisk</v>
      </c>
      <c r="B7" s="112">
        <f>Forside!$B$4</f>
        <v>2025</v>
      </c>
      <c r="C7" s="111" t="s">
        <v>217</v>
      </c>
      <c r="D7" s="111" t="s">
        <v>398</v>
      </c>
      <c r="E7" s="111">
        <v>1</v>
      </c>
      <c r="F7" s="111">
        <v>1</v>
      </c>
      <c r="G7" s="113" t="s">
        <v>7</v>
      </c>
      <c r="H7" s="111" t="s">
        <v>251</v>
      </c>
      <c r="I7" s="111" t="s">
        <v>93</v>
      </c>
      <c r="J7" s="115">
        <f>ABS(Resultatopgørelse!C11)</f>
        <v>0</v>
      </c>
    </row>
    <row r="8" spans="1:10" x14ac:dyDescent="0.2">
      <c r="A8" s="111" t="str">
        <f>Forside!$B$3</f>
        <v>Udfyldes automatisk</v>
      </c>
      <c r="B8" s="112">
        <f>Forside!$B$4</f>
        <v>2025</v>
      </c>
      <c r="C8" s="111" t="s">
        <v>217</v>
      </c>
      <c r="D8" s="111" t="s">
        <v>398</v>
      </c>
      <c r="E8" s="111">
        <v>1</v>
      </c>
      <c r="F8" s="111">
        <v>1</v>
      </c>
      <c r="G8" s="113" t="s">
        <v>7</v>
      </c>
      <c r="H8" s="111" t="s">
        <v>252</v>
      </c>
      <c r="I8" s="111" t="s">
        <v>95</v>
      </c>
      <c r="J8" s="115">
        <f>ABS(Resultatopgørelse!C12)</f>
        <v>0</v>
      </c>
    </row>
    <row r="9" spans="1:10" x14ac:dyDescent="0.2">
      <c r="A9" s="111" t="str">
        <f>Forside!$B$3</f>
        <v>Udfyldes automatisk</v>
      </c>
      <c r="B9" s="112">
        <f>Forside!$B$4</f>
        <v>2025</v>
      </c>
      <c r="C9" s="111" t="s">
        <v>217</v>
      </c>
      <c r="D9" s="111" t="s">
        <v>398</v>
      </c>
      <c r="E9" s="111">
        <v>1</v>
      </c>
      <c r="F9" s="111">
        <v>1</v>
      </c>
      <c r="G9" s="113" t="s">
        <v>7</v>
      </c>
      <c r="H9" s="111" t="s">
        <v>253</v>
      </c>
      <c r="I9" s="111" t="s">
        <v>97</v>
      </c>
      <c r="J9" s="115">
        <f>ABS(Resultatopgørelse!C13)</f>
        <v>0</v>
      </c>
    </row>
    <row r="10" spans="1:10" x14ac:dyDescent="0.2">
      <c r="A10" s="111" t="str">
        <f>Forside!$B$3</f>
        <v>Udfyldes automatisk</v>
      </c>
      <c r="B10" s="112">
        <f>Forside!$B$4</f>
        <v>2025</v>
      </c>
      <c r="C10" s="111" t="s">
        <v>217</v>
      </c>
      <c r="D10" s="111" t="s">
        <v>398</v>
      </c>
      <c r="E10" s="111">
        <v>2</v>
      </c>
      <c r="F10" s="111">
        <v>2</v>
      </c>
      <c r="G10" s="114" t="s">
        <v>8</v>
      </c>
      <c r="H10" s="111" t="s">
        <v>254</v>
      </c>
      <c r="I10" s="114" t="s">
        <v>101</v>
      </c>
      <c r="J10" s="115">
        <f>ABS(Resultatopgørelse!C16)</f>
        <v>0</v>
      </c>
    </row>
    <row r="11" spans="1:10" x14ac:dyDescent="0.2">
      <c r="A11" s="111" t="str">
        <f>Forside!$B$3</f>
        <v>Udfyldes automatisk</v>
      </c>
      <c r="B11" s="112">
        <f>Forside!$B$4</f>
        <v>2025</v>
      </c>
      <c r="C11" s="111" t="s">
        <v>217</v>
      </c>
      <c r="D11" s="111" t="s">
        <v>398</v>
      </c>
      <c r="E11" s="111">
        <v>2</v>
      </c>
      <c r="F11" s="111">
        <v>2</v>
      </c>
      <c r="G11" s="114" t="s">
        <v>8</v>
      </c>
      <c r="H11" s="111" t="s">
        <v>255</v>
      </c>
      <c r="I11" s="114" t="s">
        <v>102</v>
      </c>
      <c r="J11" s="115">
        <f>ABS(Resultatopgørelse!C17)</f>
        <v>0</v>
      </c>
    </row>
    <row r="12" spans="1:10" x14ac:dyDescent="0.2">
      <c r="A12" s="111" t="str">
        <f>Forside!$B$3</f>
        <v>Udfyldes automatisk</v>
      </c>
      <c r="B12" s="112">
        <f>Forside!$B$4</f>
        <v>2025</v>
      </c>
      <c r="C12" s="111" t="s">
        <v>217</v>
      </c>
      <c r="D12" s="111" t="s">
        <v>398</v>
      </c>
      <c r="E12" s="111">
        <v>2</v>
      </c>
      <c r="F12" s="111">
        <v>2</v>
      </c>
      <c r="G12" s="114" t="s">
        <v>8</v>
      </c>
      <c r="H12" s="111" t="s">
        <v>256</v>
      </c>
      <c r="I12" s="114" t="s">
        <v>103</v>
      </c>
      <c r="J12" s="115">
        <f>ABS(Resultatopgørelse!C18)</f>
        <v>0</v>
      </c>
    </row>
    <row r="13" spans="1:10" x14ac:dyDescent="0.2">
      <c r="A13" s="111" t="str">
        <f>Forside!$B$3</f>
        <v>Udfyldes automatisk</v>
      </c>
      <c r="B13" s="112">
        <f>Forside!$B$4</f>
        <v>2025</v>
      </c>
      <c r="C13" s="111" t="s">
        <v>217</v>
      </c>
      <c r="D13" s="111" t="s">
        <v>398</v>
      </c>
      <c r="E13" s="111">
        <v>2</v>
      </c>
      <c r="F13" s="111">
        <v>2</v>
      </c>
      <c r="G13" s="114" t="s">
        <v>8</v>
      </c>
      <c r="H13" s="111" t="s">
        <v>257</v>
      </c>
      <c r="I13" s="114" t="s">
        <v>104</v>
      </c>
      <c r="J13" s="115">
        <f>ABS(Resultatopgørelse!C19)</f>
        <v>0</v>
      </c>
    </row>
    <row r="14" spans="1:10" x14ac:dyDescent="0.2">
      <c r="A14" s="111" t="str">
        <f>Forside!$B$3</f>
        <v>Udfyldes automatisk</v>
      </c>
      <c r="B14" s="112">
        <f>Forside!$B$4</f>
        <v>2025</v>
      </c>
      <c r="C14" s="111" t="s">
        <v>217</v>
      </c>
      <c r="D14" s="111" t="s">
        <v>398</v>
      </c>
      <c r="E14" s="111">
        <v>2</v>
      </c>
      <c r="F14" s="111">
        <v>2</v>
      </c>
      <c r="G14" s="114" t="s">
        <v>8</v>
      </c>
      <c r="H14" s="111" t="s">
        <v>258</v>
      </c>
      <c r="I14" s="114" t="s">
        <v>105</v>
      </c>
      <c r="J14" s="115">
        <f>ABS(Resultatopgørelse!C20)</f>
        <v>0</v>
      </c>
    </row>
    <row r="15" spans="1:10" x14ac:dyDescent="0.2">
      <c r="A15" s="111" t="str">
        <f>Forside!$B$3</f>
        <v>Udfyldes automatisk</v>
      </c>
      <c r="B15" s="112">
        <f>Forside!$B$4</f>
        <v>2025</v>
      </c>
      <c r="C15" s="111" t="s">
        <v>217</v>
      </c>
      <c r="D15" s="111" t="s">
        <v>398</v>
      </c>
      <c r="E15" s="111">
        <v>2</v>
      </c>
      <c r="F15" s="111">
        <v>2</v>
      </c>
      <c r="G15" s="114" t="s">
        <v>8</v>
      </c>
      <c r="H15" s="111" t="s">
        <v>259</v>
      </c>
      <c r="I15" s="114" t="s">
        <v>402</v>
      </c>
      <c r="J15" s="115">
        <f>ABS(Resultatopgørelse!C21)</f>
        <v>0</v>
      </c>
    </row>
    <row r="16" spans="1:10" x14ac:dyDescent="0.2">
      <c r="A16" s="111" t="str">
        <f>Forside!$B$3</f>
        <v>Udfyldes automatisk</v>
      </c>
      <c r="B16" s="112">
        <f>Forside!$B$4</f>
        <v>2025</v>
      </c>
      <c r="C16" s="111" t="s">
        <v>217</v>
      </c>
      <c r="D16" s="111" t="s">
        <v>398</v>
      </c>
      <c r="E16" s="111">
        <v>2</v>
      </c>
      <c r="F16" s="111">
        <v>2</v>
      </c>
      <c r="G16" s="114" t="s">
        <v>8</v>
      </c>
      <c r="H16" s="111" t="s">
        <v>400</v>
      </c>
      <c r="I16" s="114" t="s">
        <v>214</v>
      </c>
      <c r="J16" s="115">
        <f>ABS(Resultatopgørelse!C22)</f>
        <v>0</v>
      </c>
    </row>
    <row r="17" spans="1:10" x14ac:dyDescent="0.2">
      <c r="A17" s="111" t="str">
        <f>Forside!$B$3</f>
        <v>Udfyldes automatisk</v>
      </c>
      <c r="B17" s="112">
        <f>Forside!$B$4</f>
        <v>2025</v>
      </c>
      <c r="C17" s="111" t="s">
        <v>217</v>
      </c>
      <c r="D17" s="111" t="s">
        <v>398</v>
      </c>
      <c r="E17" s="111">
        <v>3</v>
      </c>
      <c r="F17" s="111">
        <v>3</v>
      </c>
      <c r="G17" s="114" t="s">
        <v>9</v>
      </c>
      <c r="H17" s="111" t="s">
        <v>260</v>
      </c>
      <c r="I17" s="114" t="s">
        <v>108</v>
      </c>
      <c r="J17" s="115">
        <f>ABS(Resultatopgørelse!C25)</f>
        <v>0</v>
      </c>
    </row>
    <row r="18" spans="1:10" x14ac:dyDescent="0.2">
      <c r="A18" s="111" t="str">
        <f>Forside!$B$3</f>
        <v>Udfyldes automatisk</v>
      </c>
      <c r="B18" s="112">
        <f>Forside!$B$4</f>
        <v>2025</v>
      </c>
      <c r="C18" s="111" t="s">
        <v>217</v>
      </c>
      <c r="D18" s="111" t="s">
        <v>398</v>
      </c>
      <c r="E18" s="111">
        <v>3</v>
      </c>
      <c r="F18" s="111">
        <v>3</v>
      </c>
      <c r="G18" s="114" t="s">
        <v>9</v>
      </c>
      <c r="H18" s="111" t="s">
        <v>261</v>
      </c>
      <c r="I18" s="114" t="s">
        <v>109</v>
      </c>
      <c r="J18" s="115">
        <f>ABS(Resultatopgørelse!C26)</f>
        <v>0</v>
      </c>
    </row>
    <row r="19" spans="1:10" x14ac:dyDescent="0.2">
      <c r="A19" s="111" t="str">
        <f>Forside!$B$3</f>
        <v>Udfyldes automatisk</v>
      </c>
      <c r="B19" s="112">
        <f>Forside!$B$4</f>
        <v>2025</v>
      </c>
      <c r="C19" s="111" t="s">
        <v>217</v>
      </c>
      <c r="D19" s="111" t="s">
        <v>398</v>
      </c>
      <c r="E19" s="111">
        <v>3</v>
      </c>
      <c r="F19" s="111">
        <v>3</v>
      </c>
      <c r="G19" s="114" t="s">
        <v>9</v>
      </c>
      <c r="H19" s="111" t="s">
        <v>262</v>
      </c>
      <c r="I19" s="114" t="s">
        <v>12</v>
      </c>
      <c r="J19" s="115">
        <f>ABS(Resultatopgørelse!C27)</f>
        <v>0</v>
      </c>
    </row>
    <row r="20" spans="1:10" x14ac:dyDescent="0.2">
      <c r="A20" s="111" t="str">
        <f>Forside!$B$3</f>
        <v>Udfyldes automatisk</v>
      </c>
      <c r="B20" s="112">
        <f>Forside!$B$4</f>
        <v>2025</v>
      </c>
      <c r="C20" s="111" t="s">
        <v>217</v>
      </c>
      <c r="D20" s="111" t="s">
        <v>398</v>
      </c>
      <c r="E20" s="111">
        <v>3</v>
      </c>
      <c r="F20" s="111">
        <v>3</v>
      </c>
      <c r="G20" s="114" t="s">
        <v>9</v>
      </c>
      <c r="H20" s="111" t="s">
        <v>263</v>
      </c>
      <c r="I20" s="114" t="s">
        <v>110</v>
      </c>
      <c r="J20" s="115">
        <f>ABS(Resultatopgørelse!C28)</f>
        <v>0</v>
      </c>
    </row>
    <row r="21" spans="1:10" x14ac:dyDescent="0.2">
      <c r="A21" s="111" t="str">
        <f>Forside!$B$3</f>
        <v>Udfyldes automatisk</v>
      </c>
      <c r="B21" s="112">
        <f>Forside!$B$4</f>
        <v>2025</v>
      </c>
      <c r="C21" s="111" t="s">
        <v>217</v>
      </c>
      <c r="D21" s="111" t="s">
        <v>398</v>
      </c>
      <c r="E21" s="111">
        <v>4</v>
      </c>
      <c r="F21" s="111">
        <v>4</v>
      </c>
      <c r="G21" s="114" t="s">
        <v>10</v>
      </c>
      <c r="H21" s="111" t="s">
        <v>264</v>
      </c>
      <c r="I21" s="114" t="s">
        <v>106</v>
      </c>
      <c r="J21" s="115">
        <f>ABS(Resultatopgørelse!C31)</f>
        <v>0</v>
      </c>
    </row>
    <row r="22" spans="1:10" x14ac:dyDescent="0.2">
      <c r="A22" s="111" t="str">
        <f>Forside!$B$3</f>
        <v>Udfyldes automatisk</v>
      </c>
      <c r="B22" s="112">
        <f>Forside!$B$4</f>
        <v>2025</v>
      </c>
      <c r="C22" s="111" t="s">
        <v>217</v>
      </c>
      <c r="D22" s="111" t="s">
        <v>398</v>
      </c>
      <c r="E22" s="111">
        <v>4</v>
      </c>
      <c r="F22" s="111">
        <v>4</v>
      </c>
      <c r="G22" s="114" t="s">
        <v>10</v>
      </c>
      <c r="H22" s="111" t="s">
        <v>265</v>
      </c>
      <c r="I22" s="114" t="s">
        <v>107</v>
      </c>
      <c r="J22" s="115">
        <f>ABS(Resultatopgørelse!C32)</f>
        <v>0</v>
      </c>
    </row>
    <row r="23" spans="1:10" x14ac:dyDescent="0.2">
      <c r="A23" s="111" t="str">
        <f>Forside!$B$3</f>
        <v>Udfyldes automatisk</v>
      </c>
      <c r="B23" s="112">
        <f>Forside!$B$4</f>
        <v>2025</v>
      </c>
      <c r="C23" s="111" t="s">
        <v>217</v>
      </c>
      <c r="D23" s="111" t="s">
        <v>398</v>
      </c>
      <c r="E23" s="111">
        <v>4</v>
      </c>
      <c r="F23" s="111">
        <v>4</v>
      </c>
      <c r="G23" s="114" t="s">
        <v>10</v>
      </c>
      <c r="H23" s="111" t="s">
        <v>266</v>
      </c>
      <c r="I23" s="114" t="s">
        <v>112</v>
      </c>
      <c r="J23" s="115">
        <f>ABS(Resultatopgørelse!C33)</f>
        <v>0</v>
      </c>
    </row>
    <row r="24" spans="1:10" x14ac:dyDescent="0.2">
      <c r="A24" s="111" t="str">
        <f>Forside!$B$3</f>
        <v>Udfyldes automatisk</v>
      </c>
      <c r="B24" s="112">
        <f>Forside!$B$4</f>
        <v>2025</v>
      </c>
      <c r="C24" s="111" t="s">
        <v>217</v>
      </c>
      <c r="D24" s="111" t="s">
        <v>398</v>
      </c>
      <c r="E24" s="111">
        <v>4</v>
      </c>
      <c r="F24" s="111">
        <v>4</v>
      </c>
      <c r="G24" s="114" t="s">
        <v>10</v>
      </c>
      <c r="H24" s="111" t="s">
        <v>267</v>
      </c>
      <c r="I24" s="114" t="s">
        <v>149</v>
      </c>
      <c r="J24" s="115">
        <f>ABS(Resultatopgørelse!C34)</f>
        <v>0</v>
      </c>
    </row>
    <row r="25" spans="1:10" x14ac:dyDescent="0.2">
      <c r="A25" s="111" t="str">
        <f>Forside!$B$3</f>
        <v>Udfyldes automatisk</v>
      </c>
      <c r="B25" s="112">
        <f>Forside!$B$4</f>
        <v>2025</v>
      </c>
      <c r="C25" s="111" t="s">
        <v>217</v>
      </c>
      <c r="D25" s="111" t="s">
        <v>398</v>
      </c>
      <c r="E25" s="111">
        <v>2</v>
      </c>
      <c r="F25" s="111">
        <v>2</v>
      </c>
      <c r="G25" s="114" t="s">
        <v>10</v>
      </c>
      <c r="H25" s="111" t="s">
        <v>404</v>
      </c>
      <c r="I25" s="114" t="s">
        <v>151</v>
      </c>
      <c r="J25" s="115">
        <f>ABS(Resultatopgørelse!C35)</f>
        <v>0</v>
      </c>
    </row>
    <row r="26" spans="1:10" x14ac:dyDescent="0.2">
      <c r="A26" s="111" t="str">
        <f>Forside!$B$3</f>
        <v>Udfyldes automatisk</v>
      </c>
      <c r="B26" s="112">
        <f>Forside!$B$4</f>
        <v>2025</v>
      </c>
      <c r="C26" s="111" t="s">
        <v>217</v>
      </c>
      <c r="D26" s="111" t="s">
        <v>398</v>
      </c>
      <c r="E26" s="111">
        <v>4</v>
      </c>
      <c r="F26" s="111">
        <v>4</v>
      </c>
      <c r="G26" s="114" t="s">
        <v>10</v>
      </c>
      <c r="H26" s="111" t="s">
        <v>405</v>
      </c>
      <c r="I26" s="114" t="s">
        <v>113</v>
      </c>
      <c r="J26" s="115">
        <f>ABS(Resultatopgørelse!C36)</f>
        <v>0</v>
      </c>
    </row>
    <row r="27" spans="1:10" x14ac:dyDescent="0.2">
      <c r="A27" s="111" t="str">
        <f>Forside!$B$3</f>
        <v>Udfyldes automatisk</v>
      </c>
      <c r="B27" s="112">
        <f>Forside!$B$4</f>
        <v>2025</v>
      </c>
      <c r="C27" s="111" t="s">
        <v>217</v>
      </c>
      <c r="D27" s="111" t="s">
        <v>399</v>
      </c>
      <c r="E27" s="111">
        <v>5</v>
      </c>
      <c r="F27" s="111">
        <v>5</v>
      </c>
      <c r="G27" s="114" t="s">
        <v>11</v>
      </c>
      <c r="H27" s="111" t="s">
        <v>268</v>
      </c>
      <c r="I27" s="111" t="s">
        <v>114</v>
      </c>
      <c r="J27" s="115">
        <f>ABS(Resultatopgørelse!C39)</f>
        <v>0</v>
      </c>
    </row>
    <row r="28" spans="1:10" x14ac:dyDescent="0.2">
      <c r="A28" s="111" t="str">
        <f>Forside!$B$3</f>
        <v>Udfyldes automatisk</v>
      </c>
      <c r="B28" s="112">
        <f>Forside!$B$4</f>
        <v>2025</v>
      </c>
      <c r="C28" s="111" t="s">
        <v>217</v>
      </c>
      <c r="D28" s="111" t="s">
        <v>399</v>
      </c>
      <c r="E28" s="111">
        <v>5</v>
      </c>
      <c r="F28" s="111">
        <v>5</v>
      </c>
      <c r="G28" s="114" t="s">
        <v>11</v>
      </c>
      <c r="H28" s="111" t="s">
        <v>269</v>
      </c>
      <c r="I28" s="111" t="s">
        <v>115</v>
      </c>
      <c r="J28" s="115">
        <f>ABS(Resultatopgørelse!C40)</f>
        <v>0</v>
      </c>
    </row>
    <row r="29" spans="1:10" x14ac:dyDescent="0.2">
      <c r="A29" s="111" t="str">
        <f>Forside!$B$3</f>
        <v>Udfyldes automatisk</v>
      </c>
      <c r="B29" s="112">
        <f>Forside!$B$4</f>
        <v>2025</v>
      </c>
      <c r="C29" s="111" t="s">
        <v>217</v>
      </c>
      <c r="D29" s="111" t="s">
        <v>399</v>
      </c>
      <c r="E29" s="111">
        <v>5</v>
      </c>
      <c r="F29" s="111">
        <v>5</v>
      </c>
      <c r="G29" s="114" t="s">
        <v>11</v>
      </c>
      <c r="H29" s="111" t="s">
        <v>270</v>
      </c>
      <c r="I29" s="111" t="s">
        <v>116</v>
      </c>
      <c r="J29" s="115">
        <f>ABS(Resultatopgørelse!C41)</f>
        <v>0</v>
      </c>
    </row>
    <row r="30" spans="1:10" x14ac:dyDescent="0.2">
      <c r="A30" s="111" t="str">
        <f>Forside!$B$3</f>
        <v>Udfyldes automatisk</v>
      </c>
      <c r="B30" s="112">
        <f>Forside!$B$4</f>
        <v>2025</v>
      </c>
      <c r="C30" s="111" t="s">
        <v>217</v>
      </c>
      <c r="D30" s="111" t="s">
        <v>399</v>
      </c>
      <c r="E30" s="111">
        <v>6</v>
      </c>
      <c r="F30" s="111">
        <v>6</v>
      </c>
      <c r="G30" s="114" t="s">
        <v>13</v>
      </c>
      <c r="H30" s="111" t="s">
        <v>271</v>
      </c>
      <c r="I30" s="111" t="s">
        <v>114</v>
      </c>
      <c r="J30" s="115">
        <f>ABS(Resultatopgørelse!C44)</f>
        <v>0</v>
      </c>
    </row>
    <row r="31" spans="1:10" x14ac:dyDescent="0.2">
      <c r="A31" s="111" t="str">
        <f>Forside!$B$3</f>
        <v>Udfyldes automatisk</v>
      </c>
      <c r="B31" s="112">
        <f>Forside!$B$4</f>
        <v>2025</v>
      </c>
      <c r="C31" s="111" t="s">
        <v>217</v>
      </c>
      <c r="D31" s="111" t="s">
        <v>399</v>
      </c>
      <c r="E31" s="111">
        <v>6</v>
      </c>
      <c r="F31" s="111">
        <v>6</v>
      </c>
      <c r="G31" s="114" t="s">
        <v>13</v>
      </c>
      <c r="H31" s="111" t="s">
        <v>272</v>
      </c>
      <c r="I31" s="111" t="s">
        <v>115</v>
      </c>
      <c r="J31" s="115">
        <f>ABS(Resultatopgørelse!C45)</f>
        <v>0</v>
      </c>
    </row>
    <row r="32" spans="1:10" x14ac:dyDescent="0.2">
      <c r="A32" s="111" t="str">
        <f>Forside!$B$3</f>
        <v>Udfyldes automatisk</v>
      </c>
      <c r="B32" s="112">
        <f>Forside!$B$4</f>
        <v>2025</v>
      </c>
      <c r="C32" s="111" t="s">
        <v>217</v>
      </c>
      <c r="D32" s="111" t="s">
        <v>399</v>
      </c>
      <c r="E32" s="111">
        <v>6</v>
      </c>
      <c r="F32" s="111">
        <v>6</v>
      </c>
      <c r="G32" s="114" t="s">
        <v>13</v>
      </c>
      <c r="H32" s="111" t="s">
        <v>273</v>
      </c>
      <c r="I32" s="111" t="s">
        <v>116</v>
      </c>
      <c r="J32" s="115">
        <f>ABS(Resultatopgørelse!C46)</f>
        <v>0</v>
      </c>
    </row>
    <row r="33" spans="1:10" x14ac:dyDescent="0.2">
      <c r="A33" s="111" t="str">
        <f>Forside!$B$3</f>
        <v>Udfyldes automatisk</v>
      </c>
      <c r="B33" s="112">
        <f>Forside!$B$4</f>
        <v>2025</v>
      </c>
      <c r="C33" s="111" t="s">
        <v>217</v>
      </c>
      <c r="D33" s="111" t="s">
        <v>399</v>
      </c>
      <c r="E33" s="111">
        <v>7</v>
      </c>
      <c r="F33" s="111">
        <v>7</v>
      </c>
      <c r="G33" s="111" t="s">
        <v>14</v>
      </c>
      <c r="H33" s="111" t="s">
        <v>274</v>
      </c>
      <c r="I33" s="111" t="s">
        <v>114</v>
      </c>
      <c r="J33" s="115">
        <f>ABS(Resultatopgørelse!C49)</f>
        <v>0</v>
      </c>
    </row>
    <row r="34" spans="1:10" x14ac:dyDescent="0.2">
      <c r="A34" s="111" t="str">
        <f>Forside!$B$3</f>
        <v>Udfyldes automatisk</v>
      </c>
      <c r="B34" s="112">
        <f>Forside!$B$4</f>
        <v>2025</v>
      </c>
      <c r="C34" s="111" t="s">
        <v>217</v>
      </c>
      <c r="D34" s="111" t="s">
        <v>399</v>
      </c>
      <c r="E34" s="111">
        <v>7</v>
      </c>
      <c r="F34" s="111">
        <v>7</v>
      </c>
      <c r="G34" s="111" t="s">
        <v>14</v>
      </c>
      <c r="H34" s="111" t="s">
        <v>275</v>
      </c>
      <c r="I34" s="111" t="s">
        <v>115</v>
      </c>
      <c r="J34" s="115">
        <f>ABS(Resultatopgørelse!C50)</f>
        <v>0</v>
      </c>
    </row>
    <row r="35" spans="1:10" x14ac:dyDescent="0.2">
      <c r="A35" s="111" t="str">
        <f>Forside!$B$3</f>
        <v>Udfyldes automatisk</v>
      </c>
      <c r="B35" s="112">
        <f>Forside!$B$4</f>
        <v>2025</v>
      </c>
      <c r="C35" s="111" t="s">
        <v>217</v>
      </c>
      <c r="D35" s="111" t="s">
        <v>399</v>
      </c>
      <c r="E35" s="111">
        <v>7</v>
      </c>
      <c r="F35" s="111">
        <v>7</v>
      </c>
      <c r="G35" s="111" t="s">
        <v>14</v>
      </c>
      <c r="H35" s="111" t="s">
        <v>276</v>
      </c>
      <c r="I35" s="111" t="s">
        <v>116</v>
      </c>
      <c r="J35" s="115">
        <f>ABS(Resultatopgørelse!C51)</f>
        <v>0</v>
      </c>
    </row>
    <row r="36" spans="1:10" x14ac:dyDescent="0.2">
      <c r="A36" s="111" t="str">
        <f>Forside!$B$3</f>
        <v>Udfyldes automatisk</v>
      </c>
      <c r="B36" s="112">
        <f>Forside!$B$4</f>
        <v>2025</v>
      </c>
      <c r="C36" s="111" t="s">
        <v>217</v>
      </c>
      <c r="D36" s="111" t="s">
        <v>399</v>
      </c>
      <c r="E36" s="111">
        <v>8</v>
      </c>
      <c r="F36" s="111">
        <v>8</v>
      </c>
      <c r="G36" s="114" t="s">
        <v>215</v>
      </c>
      <c r="H36" s="111" t="s">
        <v>277</v>
      </c>
      <c r="I36" s="111" t="s">
        <v>114</v>
      </c>
      <c r="J36" s="115">
        <f>ABS(Resultatopgørelse!C54)</f>
        <v>0</v>
      </c>
    </row>
    <row r="37" spans="1:10" x14ac:dyDescent="0.2">
      <c r="A37" s="111" t="str">
        <f>Forside!$B$3</f>
        <v>Udfyldes automatisk</v>
      </c>
      <c r="B37" s="112">
        <f>Forside!$B$4</f>
        <v>2025</v>
      </c>
      <c r="C37" s="111" t="s">
        <v>217</v>
      </c>
      <c r="D37" s="111" t="s">
        <v>399</v>
      </c>
      <c r="E37" s="111">
        <v>8</v>
      </c>
      <c r="F37" s="111">
        <v>8</v>
      </c>
      <c r="G37" s="114" t="s">
        <v>215</v>
      </c>
      <c r="H37" s="111" t="s">
        <v>278</v>
      </c>
      <c r="I37" s="111" t="s">
        <v>115</v>
      </c>
      <c r="J37" s="115">
        <f>ABS(Resultatopgørelse!C55)</f>
        <v>0</v>
      </c>
    </row>
    <row r="38" spans="1:10" x14ac:dyDescent="0.2">
      <c r="A38" s="111" t="str">
        <f>Forside!$B$3</f>
        <v>Udfyldes automatisk</v>
      </c>
      <c r="B38" s="112">
        <f>Forside!$B$4</f>
        <v>2025</v>
      </c>
      <c r="C38" s="111" t="s">
        <v>217</v>
      </c>
      <c r="D38" s="111" t="s">
        <v>399</v>
      </c>
      <c r="E38" s="111">
        <v>8</v>
      </c>
      <c r="F38" s="111">
        <v>8</v>
      </c>
      <c r="G38" s="114" t="s">
        <v>215</v>
      </c>
      <c r="H38" s="111" t="s">
        <v>279</v>
      </c>
      <c r="I38" s="111" t="s">
        <v>116</v>
      </c>
      <c r="J38" s="115">
        <f>ABS(Resultatopgørelse!C56)</f>
        <v>0</v>
      </c>
    </row>
    <row r="39" spans="1:10" x14ac:dyDescent="0.2">
      <c r="A39" s="111" t="str">
        <f>Forside!$B$3</f>
        <v>Udfyldes automatisk</v>
      </c>
      <c r="B39" s="112">
        <f>Forside!$B$4</f>
        <v>2025</v>
      </c>
      <c r="C39" s="111" t="s">
        <v>217</v>
      </c>
      <c r="D39" s="111" t="s">
        <v>399</v>
      </c>
      <c r="E39" s="111">
        <v>9</v>
      </c>
      <c r="F39" s="111">
        <v>9</v>
      </c>
      <c r="G39" s="111" t="s">
        <v>659</v>
      </c>
      <c r="H39" s="111" t="s">
        <v>280</v>
      </c>
      <c r="I39" s="111" t="s">
        <v>114</v>
      </c>
      <c r="J39" s="115">
        <f>ABS(Resultatopgørelse!C59)</f>
        <v>0</v>
      </c>
    </row>
    <row r="40" spans="1:10" x14ac:dyDescent="0.2">
      <c r="A40" s="111" t="str">
        <f>Forside!$B$3</f>
        <v>Udfyldes automatisk</v>
      </c>
      <c r="B40" s="112">
        <f>Forside!$B$4</f>
        <v>2025</v>
      </c>
      <c r="C40" s="111" t="s">
        <v>217</v>
      </c>
      <c r="D40" s="111" t="s">
        <v>399</v>
      </c>
      <c r="E40" s="111">
        <v>9</v>
      </c>
      <c r="F40" s="111">
        <v>9</v>
      </c>
      <c r="G40" s="111" t="s">
        <v>659</v>
      </c>
      <c r="H40" s="111" t="s">
        <v>281</v>
      </c>
      <c r="I40" s="111" t="s">
        <v>115</v>
      </c>
      <c r="J40" s="115">
        <f>ABS(Resultatopgørelse!C60)</f>
        <v>0</v>
      </c>
    </row>
    <row r="41" spans="1:10" x14ac:dyDescent="0.2">
      <c r="A41" s="111" t="str">
        <f>Forside!$B$3</f>
        <v>Udfyldes automatisk</v>
      </c>
      <c r="B41" s="112">
        <f>Forside!$B$4</f>
        <v>2025</v>
      </c>
      <c r="C41" s="111" t="s">
        <v>217</v>
      </c>
      <c r="D41" s="111" t="s">
        <v>399</v>
      </c>
      <c r="E41" s="111">
        <v>9</v>
      </c>
      <c r="F41" s="111">
        <v>9</v>
      </c>
      <c r="G41" s="111" t="s">
        <v>659</v>
      </c>
      <c r="H41" s="111" t="s">
        <v>282</v>
      </c>
      <c r="I41" s="111" t="s">
        <v>116</v>
      </c>
      <c r="J41" s="115">
        <f>ABS(Resultatopgørelse!C61)</f>
        <v>0</v>
      </c>
    </row>
    <row r="42" spans="1:10" x14ac:dyDescent="0.2">
      <c r="A42" s="111" t="str">
        <f>Forside!$B$3</f>
        <v>Udfyldes automatisk</v>
      </c>
      <c r="B42" s="112">
        <f>Forside!$B$4</f>
        <v>2025</v>
      </c>
      <c r="C42" s="111" t="s">
        <v>217</v>
      </c>
      <c r="D42" s="111" t="s">
        <v>399</v>
      </c>
      <c r="E42" s="111">
        <v>10</v>
      </c>
      <c r="F42" s="111">
        <v>10</v>
      </c>
      <c r="G42" s="111" t="s">
        <v>16</v>
      </c>
      <c r="H42" s="111" t="s">
        <v>283</v>
      </c>
      <c r="I42" s="111" t="s">
        <v>114</v>
      </c>
      <c r="J42" s="115">
        <f>ABS(Resultatopgørelse!C64)</f>
        <v>0</v>
      </c>
    </row>
    <row r="43" spans="1:10" x14ac:dyDescent="0.2">
      <c r="A43" s="111" t="str">
        <f>Forside!$B$3</f>
        <v>Udfyldes automatisk</v>
      </c>
      <c r="B43" s="112">
        <f>Forside!$B$4</f>
        <v>2025</v>
      </c>
      <c r="C43" s="111" t="s">
        <v>217</v>
      </c>
      <c r="D43" s="111" t="s">
        <v>399</v>
      </c>
      <c r="E43" s="111">
        <v>10</v>
      </c>
      <c r="F43" s="111">
        <v>10</v>
      </c>
      <c r="G43" s="111" t="s">
        <v>16</v>
      </c>
      <c r="H43" s="111" t="s">
        <v>285</v>
      </c>
      <c r="I43" s="111" t="s">
        <v>115</v>
      </c>
      <c r="J43" s="115">
        <f>ABS(Resultatopgørelse!C65)</f>
        <v>0</v>
      </c>
    </row>
    <row r="44" spans="1:10" x14ac:dyDescent="0.2">
      <c r="A44" s="111" t="str">
        <f>Forside!$B$3</f>
        <v>Udfyldes automatisk</v>
      </c>
      <c r="B44" s="112">
        <f>Forside!$B$4</f>
        <v>2025</v>
      </c>
      <c r="C44" s="111" t="s">
        <v>217</v>
      </c>
      <c r="D44" s="111" t="s">
        <v>399</v>
      </c>
      <c r="E44" s="111">
        <v>10</v>
      </c>
      <c r="F44" s="111">
        <v>10</v>
      </c>
      <c r="G44" s="111" t="s">
        <v>16</v>
      </c>
      <c r="H44" s="111" t="s">
        <v>286</v>
      </c>
      <c r="I44" s="111" t="s">
        <v>116</v>
      </c>
      <c r="J44" s="115">
        <f>ABS(Resultatopgørelse!C66)</f>
        <v>0</v>
      </c>
    </row>
    <row r="45" spans="1:10" x14ac:dyDescent="0.2">
      <c r="A45" s="111" t="str">
        <f>Forside!$B$3</f>
        <v>Udfyldes automatisk</v>
      </c>
      <c r="B45" s="112">
        <f>Forside!$B$4</f>
        <v>2025</v>
      </c>
      <c r="C45" s="111" t="s">
        <v>217</v>
      </c>
      <c r="D45" s="111" t="s">
        <v>399</v>
      </c>
      <c r="E45" s="111">
        <v>11</v>
      </c>
      <c r="F45" s="111">
        <v>11</v>
      </c>
      <c r="G45" s="111" t="s">
        <v>17</v>
      </c>
      <c r="H45" s="111" t="s">
        <v>284</v>
      </c>
      <c r="I45" s="114" t="s">
        <v>114</v>
      </c>
      <c r="J45" s="115">
        <f>ABS(Resultatopgørelse!C69)</f>
        <v>0</v>
      </c>
    </row>
    <row r="46" spans="1:10" x14ac:dyDescent="0.2">
      <c r="A46" s="111" t="str">
        <f>Forside!$B$3</f>
        <v>Udfyldes automatisk</v>
      </c>
      <c r="B46" s="112">
        <f>Forside!$B$4</f>
        <v>2025</v>
      </c>
      <c r="C46" s="111" t="s">
        <v>217</v>
      </c>
      <c r="D46" s="111" t="s">
        <v>399</v>
      </c>
      <c r="E46" s="111">
        <v>11</v>
      </c>
      <c r="F46" s="111">
        <v>11</v>
      </c>
      <c r="G46" s="111" t="s">
        <v>17</v>
      </c>
      <c r="H46" s="111" t="s">
        <v>287</v>
      </c>
      <c r="I46" s="114" t="s">
        <v>117</v>
      </c>
      <c r="J46" s="115">
        <f>ABS(Resultatopgørelse!C70)</f>
        <v>0</v>
      </c>
    </row>
    <row r="47" spans="1:10" x14ac:dyDescent="0.2">
      <c r="A47" s="111" t="str">
        <f>Forside!$B$3</f>
        <v>Udfyldes automatisk</v>
      </c>
      <c r="B47" s="112">
        <f>Forside!$B$4</f>
        <v>2025</v>
      </c>
      <c r="C47" s="111" t="s">
        <v>217</v>
      </c>
      <c r="D47" s="111" t="s">
        <v>399</v>
      </c>
      <c r="E47" s="111">
        <v>11</v>
      </c>
      <c r="F47" s="111">
        <v>11</v>
      </c>
      <c r="G47" s="111" t="s">
        <v>17</v>
      </c>
      <c r="H47" s="111" t="s">
        <v>288</v>
      </c>
      <c r="I47" s="114" t="s">
        <v>115</v>
      </c>
      <c r="J47" s="115">
        <f>ABS(Resultatopgørelse!C71)</f>
        <v>0</v>
      </c>
    </row>
    <row r="48" spans="1:10" x14ac:dyDescent="0.2">
      <c r="A48" s="111" t="str">
        <f>Forside!$B$3</f>
        <v>Udfyldes automatisk</v>
      </c>
      <c r="B48" s="112">
        <f>Forside!$B$4</f>
        <v>2025</v>
      </c>
      <c r="C48" s="111" t="s">
        <v>217</v>
      </c>
      <c r="D48" s="111" t="s">
        <v>399</v>
      </c>
      <c r="E48" s="111">
        <v>11</v>
      </c>
      <c r="F48" s="111">
        <v>11</v>
      </c>
      <c r="G48" s="111" t="s">
        <v>17</v>
      </c>
      <c r="H48" s="111" t="s">
        <v>323</v>
      </c>
      <c r="I48" s="114" t="s">
        <v>118</v>
      </c>
      <c r="J48" s="115">
        <f>ABS(Resultatopgørelse!C72)</f>
        <v>0</v>
      </c>
    </row>
    <row r="49" spans="1:10" x14ac:dyDescent="0.2">
      <c r="A49" s="111" t="str">
        <f>Forside!$B$3</f>
        <v>Udfyldes automatisk</v>
      </c>
      <c r="B49" s="112">
        <f>Forside!$B$4</f>
        <v>2025</v>
      </c>
      <c r="C49" s="111" t="s">
        <v>217</v>
      </c>
      <c r="D49" s="111" t="s">
        <v>399</v>
      </c>
      <c r="E49" s="111">
        <v>11</v>
      </c>
      <c r="F49" s="111">
        <v>11</v>
      </c>
      <c r="G49" s="111" t="s">
        <v>17</v>
      </c>
      <c r="H49" s="111" t="s">
        <v>324</v>
      </c>
      <c r="I49" s="114" t="s">
        <v>116</v>
      </c>
      <c r="J49" s="115">
        <f>ABS(Resultatopgørelse!C73)</f>
        <v>0</v>
      </c>
    </row>
    <row r="50" spans="1:10" x14ac:dyDescent="0.2">
      <c r="A50" s="111" t="str">
        <f>Forside!$B$3</f>
        <v>Udfyldes automatisk</v>
      </c>
      <c r="B50" s="112">
        <f>Forside!$B$4</f>
        <v>2025</v>
      </c>
      <c r="C50" s="111" t="s">
        <v>217</v>
      </c>
      <c r="D50" s="111" t="s">
        <v>398</v>
      </c>
      <c r="E50" s="111">
        <v>12</v>
      </c>
      <c r="F50" s="111">
        <v>12</v>
      </c>
      <c r="G50" s="111" t="s">
        <v>18</v>
      </c>
      <c r="H50" s="111" t="s">
        <v>289</v>
      </c>
      <c r="I50" s="111" t="s">
        <v>119</v>
      </c>
      <c r="J50" s="115">
        <f>ABS(Resultatopgørelse!C76)</f>
        <v>0</v>
      </c>
    </row>
    <row r="51" spans="1:10" x14ac:dyDescent="0.2">
      <c r="A51" s="111" t="str">
        <f>Forside!$B$3</f>
        <v>Udfyldes automatisk</v>
      </c>
      <c r="B51" s="112">
        <f>Forside!$B$4</f>
        <v>2025</v>
      </c>
      <c r="C51" s="111" t="s">
        <v>217</v>
      </c>
      <c r="D51" s="111" t="s">
        <v>398</v>
      </c>
      <c r="E51" s="111">
        <v>12</v>
      </c>
      <c r="F51" s="111">
        <v>12</v>
      </c>
      <c r="G51" s="111" t="s">
        <v>18</v>
      </c>
      <c r="H51" s="111" t="s">
        <v>290</v>
      </c>
      <c r="I51" s="111" t="s">
        <v>120</v>
      </c>
      <c r="J51" s="115">
        <f>ABS(Resultatopgørelse!C77)</f>
        <v>0</v>
      </c>
    </row>
    <row r="52" spans="1:10" x14ac:dyDescent="0.2">
      <c r="A52" s="111" t="str">
        <f>Forside!$B$3</f>
        <v>Udfyldes automatisk</v>
      </c>
      <c r="B52" s="112">
        <f>Forside!$B$4</f>
        <v>2025</v>
      </c>
      <c r="C52" s="111" t="s">
        <v>217</v>
      </c>
      <c r="D52" s="111" t="s">
        <v>399</v>
      </c>
      <c r="E52" s="111">
        <v>12</v>
      </c>
      <c r="F52" s="111">
        <v>12</v>
      </c>
      <c r="G52" s="111" t="s">
        <v>19</v>
      </c>
      <c r="H52" s="111" t="s">
        <v>291</v>
      </c>
      <c r="I52" s="111" t="s">
        <v>122</v>
      </c>
      <c r="J52" s="115">
        <f>ABS(Resultatopgørelse!C80)</f>
        <v>0</v>
      </c>
    </row>
    <row r="53" spans="1:10" x14ac:dyDescent="0.2">
      <c r="A53" s="111" t="str">
        <f>Forside!$B$3</f>
        <v>Udfyldes automatisk</v>
      </c>
      <c r="B53" s="112">
        <f>Forside!$B$4</f>
        <v>2025</v>
      </c>
      <c r="C53" s="111" t="s">
        <v>217</v>
      </c>
      <c r="D53" s="111" t="s">
        <v>399</v>
      </c>
      <c r="E53" s="111">
        <v>12</v>
      </c>
      <c r="F53" s="111">
        <v>12</v>
      </c>
      <c r="G53" s="111" t="s">
        <v>19</v>
      </c>
      <c r="H53" s="111" t="s">
        <v>292</v>
      </c>
      <c r="I53" s="111" t="s">
        <v>123</v>
      </c>
      <c r="J53" s="115">
        <f>ABS(Resultatopgørelse!C81)</f>
        <v>0</v>
      </c>
    </row>
    <row r="54" spans="1:10" x14ac:dyDescent="0.2">
      <c r="A54" s="111" t="str">
        <f>Forside!$B$3</f>
        <v>Udfyldes automatisk</v>
      </c>
      <c r="B54" s="112">
        <f>Forside!$B$4</f>
        <v>2025</v>
      </c>
      <c r="C54" s="111" t="s">
        <v>217</v>
      </c>
      <c r="D54" s="111" t="s">
        <v>398</v>
      </c>
      <c r="E54" s="111">
        <v>13</v>
      </c>
      <c r="F54" s="111">
        <v>13</v>
      </c>
      <c r="G54" s="111" t="s">
        <v>20</v>
      </c>
      <c r="H54" s="111" t="s">
        <v>293</v>
      </c>
      <c r="I54" s="111" t="s">
        <v>20</v>
      </c>
      <c r="J54" s="115">
        <f>ABS(Resultatopgørelse!C85)</f>
        <v>0</v>
      </c>
    </row>
    <row r="55" spans="1:10" x14ac:dyDescent="0.2">
      <c r="A55" s="111" t="str">
        <f>Forside!$B$3</f>
        <v>Udfyldes automatisk</v>
      </c>
      <c r="B55" s="112">
        <f>Forside!$B$4</f>
        <v>2025</v>
      </c>
      <c r="C55" s="111" t="s">
        <v>217</v>
      </c>
      <c r="D55" s="111" t="s">
        <v>399</v>
      </c>
      <c r="E55" s="111">
        <v>13</v>
      </c>
      <c r="F55" s="111">
        <v>13</v>
      </c>
      <c r="G55" s="111" t="s">
        <v>21</v>
      </c>
      <c r="H55" s="111" t="s">
        <v>294</v>
      </c>
      <c r="I55" s="111" t="s">
        <v>21</v>
      </c>
      <c r="J55" s="115">
        <f>ABS(Resultatopgørelse!C86)</f>
        <v>0</v>
      </c>
    </row>
    <row r="56" spans="1:10" x14ac:dyDescent="0.2">
      <c r="A56" s="111" t="str">
        <f>Forside!$B$3</f>
        <v>Udfyldes automatisk</v>
      </c>
      <c r="B56" s="112">
        <f>Forside!$B$4</f>
        <v>2025</v>
      </c>
      <c r="C56" s="111" t="s">
        <v>525</v>
      </c>
      <c r="D56" s="111" t="s">
        <v>526</v>
      </c>
      <c r="E56" s="111">
        <v>15</v>
      </c>
      <c r="F56" s="111">
        <v>14</v>
      </c>
      <c r="G56" s="111" t="s">
        <v>23</v>
      </c>
      <c r="H56" s="111" t="s">
        <v>527</v>
      </c>
      <c r="I56" s="111" t="s">
        <v>227</v>
      </c>
      <c r="J56" s="115">
        <f>ABS(Balance!C6)</f>
        <v>0</v>
      </c>
    </row>
    <row r="57" spans="1:10" x14ac:dyDescent="0.2">
      <c r="A57" s="111" t="str">
        <f>Forside!$B$3</f>
        <v>Udfyldes automatisk</v>
      </c>
      <c r="B57" s="112">
        <f>Forside!$B$4</f>
        <v>2025</v>
      </c>
      <c r="C57" s="111" t="s">
        <v>525</v>
      </c>
      <c r="D57" s="111" t="s">
        <v>526</v>
      </c>
      <c r="E57" s="111">
        <v>15</v>
      </c>
      <c r="F57" s="111">
        <v>14</v>
      </c>
      <c r="G57" s="111" t="s">
        <v>23</v>
      </c>
      <c r="H57" s="111" t="s">
        <v>528</v>
      </c>
      <c r="I57" s="111" t="s">
        <v>228</v>
      </c>
      <c r="J57" s="115">
        <f>ABS(Balance!C7)</f>
        <v>0</v>
      </c>
    </row>
    <row r="58" spans="1:10" x14ac:dyDescent="0.2">
      <c r="A58" s="111" t="str">
        <f>Forside!$B$3</f>
        <v>Udfyldes automatisk</v>
      </c>
      <c r="B58" s="112">
        <f>Forside!$B$4</f>
        <v>2025</v>
      </c>
      <c r="C58" s="111" t="s">
        <v>525</v>
      </c>
      <c r="D58" s="111" t="s">
        <v>526</v>
      </c>
      <c r="E58" s="111">
        <v>15</v>
      </c>
      <c r="F58" s="111">
        <v>14</v>
      </c>
      <c r="G58" s="111" t="s">
        <v>23</v>
      </c>
      <c r="H58" s="111" t="s">
        <v>529</v>
      </c>
      <c r="I58" s="111" t="s">
        <v>229</v>
      </c>
      <c r="J58" s="115">
        <f>ABS(Balance!C8)</f>
        <v>0</v>
      </c>
    </row>
    <row r="59" spans="1:10" x14ac:dyDescent="0.2">
      <c r="A59" s="111" t="str">
        <f>Forside!$B$3</f>
        <v>Udfyldes automatisk</v>
      </c>
      <c r="B59" s="112">
        <f>Forside!$B$4</f>
        <v>2025</v>
      </c>
      <c r="C59" s="111" t="s">
        <v>525</v>
      </c>
      <c r="D59" s="111" t="s">
        <v>526</v>
      </c>
      <c r="E59" s="111">
        <v>16</v>
      </c>
      <c r="F59" s="111">
        <v>15</v>
      </c>
      <c r="G59" s="111" t="s">
        <v>53</v>
      </c>
      <c r="H59" s="111" t="s">
        <v>530</v>
      </c>
      <c r="I59" s="111" t="s">
        <v>26</v>
      </c>
      <c r="J59" s="115">
        <f>ABS(Balance!C11)</f>
        <v>0</v>
      </c>
    </row>
    <row r="60" spans="1:10" x14ac:dyDescent="0.2">
      <c r="A60" s="111" t="str">
        <f>Forside!$B$3</f>
        <v>Udfyldes automatisk</v>
      </c>
      <c r="B60" s="112">
        <f>Forside!$B$4</f>
        <v>2025</v>
      </c>
      <c r="C60" s="111" t="s">
        <v>525</v>
      </c>
      <c r="D60" s="111" t="s">
        <v>526</v>
      </c>
      <c r="E60" s="111">
        <v>16</v>
      </c>
      <c r="F60" s="111">
        <v>15</v>
      </c>
      <c r="G60" s="111" t="s">
        <v>53</v>
      </c>
      <c r="H60" s="111" t="s">
        <v>531</v>
      </c>
      <c r="I60" s="111" t="s">
        <v>230</v>
      </c>
      <c r="J60" s="115">
        <f>ABS(Balance!C12)</f>
        <v>0</v>
      </c>
    </row>
    <row r="61" spans="1:10" x14ac:dyDescent="0.2">
      <c r="A61" s="111" t="str">
        <f>Forside!$B$3</f>
        <v>Udfyldes automatisk</v>
      </c>
      <c r="B61" s="112">
        <f>Forside!$B$4</f>
        <v>2025</v>
      </c>
      <c r="C61" s="111" t="s">
        <v>525</v>
      </c>
      <c r="D61" s="111" t="s">
        <v>526</v>
      </c>
      <c r="E61" s="111">
        <v>16</v>
      </c>
      <c r="F61" s="111">
        <v>15</v>
      </c>
      <c r="G61" s="111" t="s">
        <v>53</v>
      </c>
      <c r="H61" s="111" t="s">
        <v>532</v>
      </c>
      <c r="I61" s="111" t="s">
        <v>57</v>
      </c>
      <c r="J61" s="115">
        <f>ABS(Balance!C13)</f>
        <v>0</v>
      </c>
    </row>
    <row r="62" spans="1:10" x14ac:dyDescent="0.2">
      <c r="A62" s="111" t="str">
        <f>Forside!$B$3</f>
        <v>Udfyldes automatisk</v>
      </c>
      <c r="B62" s="112">
        <f>Forside!$B$4</f>
        <v>2025</v>
      </c>
      <c r="C62" s="111" t="s">
        <v>525</v>
      </c>
      <c r="D62" s="111" t="s">
        <v>526</v>
      </c>
      <c r="E62" s="111">
        <v>16</v>
      </c>
      <c r="F62" s="111">
        <v>15</v>
      </c>
      <c r="G62" s="111" t="s">
        <v>53</v>
      </c>
      <c r="H62" s="111" t="s">
        <v>533</v>
      </c>
      <c r="I62" s="111" t="s">
        <v>25</v>
      </c>
      <c r="J62" s="115">
        <f>ABS(Balance!C14)</f>
        <v>0</v>
      </c>
    </row>
    <row r="63" spans="1:10" x14ac:dyDescent="0.2">
      <c r="A63" s="111" t="str">
        <f>Forside!$B$3</f>
        <v>Udfyldes automatisk</v>
      </c>
      <c r="B63" s="112">
        <f>Forside!$B$4</f>
        <v>2025</v>
      </c>
      <c r="C63" s="111" t="s">
        <v>525</v>
      </c>
      <c r="D63" s="111" t="s">
        <v>526</v>
      </c>
      <c r="E63" s="111">
        <v>16</v>
      </c>
      <c r="F63" s="111">
        <v>15</v>
      </c>
      <c r="G63" s="111" t="s">
        <v>53</v>
      </c>
      <c r="H63" s="111" t="s">
        <v>534</v>
      </c>
      <c r="I63" s="111" t="s">
        <v>231</v>
      </c>
      <c r="J63" s="115">
        <f>ABS(Balance!C15)</f>
        <v>0</v>
      </c>
    </row>
    <row r="64" spans="1:10" x14ac:dyDescent="0.2">
      <c r="A64" s="111" t="str">
        <f>Forside!$B$3</f>
        <v>Udfyldes automatisk</v>
      </c>
      <c r="B64" s="112">
        <f>Forside!$B$4</f>
        <v>2025</v>
      </c>
      <c r="C64" s="111" t="s">
        <v>525</v>
      </c>
      <c r="D64" s="111" t="s">
        <v>526</v>
      </c>
      <c r="E64" s="111">
        <v>16</v>
      </c>
      <c r="F64" s="111">
        <v>15</v>
      </c>
      <c r="G64" s="111" t="s">
        <v>53</v>
      </c>
      <c r="H64" s="111" t="s">
        <v>535</v>
      </c>
      <c r="I64" s="111" t="s">
        <v>205</v>
      </c>
      <c r="J64" s="115">
        <f>ABS(Balance!C16)</f>
        <v>0</v>
      </c>
    </row>
    <row r="65" spans="1:10" x14ac:dyDescent="0.2">
      <c r="A65" s="111" t="str">
        <f>Forside!$B$3</f>
        <v>Udfyldes automatisk</v>
      </c>
      <c r="B65" s="112">
        <f>Forside!$B$4</f>
        <v>2025</v>
      </c>
      <c r="C65" s="111" t="s">
        <v>525</v>
      </c>
      <c r="D65" s="111" t="s">
        <v>526</v>
      </c>
      <c r="E65" s="111">
        <v>16</v>
      </c>
      <c r="F65" s="111">
        <v>15</v>
      </c>
      <c r="G65" s="111" t="s">
        <v>53</v>
      </c>
      <c r="H65" s="111" t="s">
        <v>536</v>
      </c>
      <c r="I65" s="111" t="s">
        <v>232</v>
      </c>
      <c r="J65" s="115">
        <f>ABS(Balance!C17)</f>
        <v>0</v>
      </c>
    </row>
    <row r="66" spans="1:10" x14ac:dyDescent="0.2">
      <c r="A66" s="111" t="str">
        <f>Forside!$B$3</f>
        <v>Udfyldes automatisk</v>
      </c>
      <c r="B66" s="112">
        <f>Forside!$B$4</f>
        <v>2025</v>
      </c>
      <c r="C66" s="111" t="s">
        <v>525</v>
      </c>
      <c r="D66" s="111" t="s">
        <v>526</v>
      </c>
      <c r="E66" s="111">
        <v>16</v>
      </c>
      <c r="F66" s="111">
        <v>15</v>
      </c>
      <c r="G66" s="111" t="s">
        <v>53</v>
      </c>
      <c r="H66" s="111" t="s">
        <v>537</v>
      </c>
      <c r="I66" s="111" t="s">
        <v>56</v>
      </c>
      <c r="J66" s="115">
        <f>ABS(Balance!C18)</f>
        <v>0</v>
      </c>
    </row>
    <row r="67" spans="1:10" x14ac:dyDescent="0.2">
      <c r="A67" s="111" t="str">
        <f>Forside!$B$3</f>
        <v>Udfyldes automatisk</v>
      </c>
      <c r="B67" s="112">
        <f>Forside!$B$4</f>
        <v>2025</v>
      </c>
      <c r="C67" s="111" t="s">
        <v>525</v>
      </c>
      <c r="D67" s="111" t="s">
        <v>526</v>
      </c>
      <c r="E67" s="111">
        <v>17</v>
      </c>
      <c r="F67" s="111">
        <v>16</v>
      </c>
      <c r="G67" s="111" t="s">
        <v>58</v>
      </c>
      <c r="H67" s="111" t="s">
        <v>538</v>
      </c>
      <c r="I67" s="111" t="s">
        <v>29</v>
      </c>
      <c r="J67" s="115">
        <f>ABS(Balance!C21)</f>
        <v>0</v>
      </c>
    </row>
    <row r="68" spans="1:10" x14ac:dyDescent="0.2">
      <c r="A68" s="111" t="str">
        <f>Forside!$B$3</f>
        <v>Udfyldes automatisk</v>
      </c>
      <c r="B68" s="112">
        <f>Forside!$B$4</f>
        <v>2025</v>
      </c>
      <c r="C68" s="111" t="s">
        <v>525</v>
      </c>
      <c r="D68" s="111" t="s">
        <v>526</v>
      </c>
      <c r="E68" s="111">
        <v>18</v>
      </c>
      <c r="F68" s="111">
        <v>16</v>
      </c>
      <c r="G68" s="111" t="s">
        <v>58</v>
      </c>
      <c r="H68" s="111" t="s">
        <v>539</v>
      </c>
      <c r="I68" s="111" t="s">
        <v>233</v>
      </c>
      <c r="J68" s="115">
        <f>ABS(Balance!C22)</f>
        <v>0</v>
      </c>
    </row>
    <row r="69" spans="1:10" x14ac:dyDescent="0.2">
      <c r="A69" s="111" t="str">
        <f>Forside!$B$3</f>
        <v>Udfyldes automatisk</v>
      </c>
      <c r="B69" s="112">
        <f>Forside!$B$4</f>
        <v>2025</v>
      </c>
      <c r="C69" s="111" t="s">
        <v>525</v>
      </c>
      <c r="D69" s="111" t="s">
        <v>526</v>
      </c>
      <c r="E69" s="111">
        <v>19</v>
      </c>
      <c r="F69" s="111">
        <v>16</v>
      </c>
      <c r="G69" s="111" t="s">
        <v>58</v>
      </c>
      <c r="H69" s="111" t="s">
        <v>540</v>
      </c>
      <c r="I69" s="111" t="s">
        <v>59</v>
      </c>
      <c r="J69" s="115">
        <f>ABS(Balance!C23)</f>
        <v>0</v>
      </c>
    </row>
    <row r="70" spans="1:10" x14ac:dyDescent="0.2">
      <c r="A70" s="111" t="str">
        <f>Forside!$B$3</f>
        <v>Udfyldes automatisk</v>
      </c>
      <c r="B70" s="112">
        <f>Forside!$B$4</f>
        <v>2025</v>
      </c>
      <c r="C70" s="111" t="s">
        <v>525</v>
      </c>
      <c r="D70" s="111" t="s">
        <v>526</v>
      </c>
      <c r="E70" s="111">
        <v>20</v>
      </c>
      <c r="F70" s="111">
        <v>16</v>
      </c>
      <c r="G70" s="111" t="s">
        <v>58</v>
      </c>
      <c r="H70" s="111" t="s">
        <v>541</v>
      </c>
      <c r="I70" s="111" t="s">
        <v>60</v>
      </c>
      <c r="J70" s="115">
        <f>ABS(Balance!C24)</f>
        <v>0</v>
      </c>
    </row>
    <row r="71" spans="1:10" x14ac:dyDescent="0.2">
      <c r="A71" s="111" t="str">
        <f>Forside!$B$3</f>
        <v>Udfyldes automatisk</v>
      </c>
      <c r="B71" s="112">
        <f>Forside!$B$4</f>
        <v>2025</v>
      </c>
      <c r="C71" s="111" t="s">
        <v>525</v>
      </c>
      <c r="D71" s="111" t="s">
        <v>526</v>
      </c>
      <c r="E71" s="111">
        <v>21</v>
      </c>
      <c r="F71" s="111">
        <v>16</v>
      </c>
      <c r="G71" s="111" t="s">
        <v>58</v>
      </c>
      <c r="H71" s="111" t="s">
        <v>542</v>
      </c>
      <c r="I71" s="111" t="s">
        <v>61</v>
      </c>
      <c r="J71" s="115">
        <f>ABS(Balance!C25)</f>
        <v>0</v>
      </c>
    </row>
    <row r="72" spans="1:10" x14ac:dyDescent="0.2">
      <c r="A72" s="111" t="str">
        <f>Forside!$B$3</f>
        <v>Udfyldes automatisk</v>
      </c>
      <c r="B72" s="112">
        <f>Forside!$B$4</f>
        <v>2025</v>
      </c>
      <c r="C72" s="111" t="s">
        <v>525</v>
      </c>
      <c r="D72" s="111" t="s">
        <v>526</v>
      </c>
      <c r="E72" s="111" t="s">
        <v>391</v>
      </c>
      <c r="F72" s="111">
        <v>16</v>
      </c>
      <c r="G72" s="111" t="s">
        <v>58</v>
      </c>
      <c r="H72" s="111" t="s">
        <v>543</v>
      </c>
      <c r="I72" s="111" t="s">
        <v>544</v>
      </c>
      <c r="J72" s="115">
        <f>ABS(Balance!C26)</f>
        <v>0</v>
      </c>
    </row>
    <row r="73" spans="1:10" x14ac:dyDescent="0.2">
      <c r="A73" s="111" t="str">
        <f>Forside!$B$3</f>
        <v>Udfyldes automatisk</v>
      </c>
      <c r="B73" s="112">
        <f>Forside!$B$4</f>
        <v>2025</v>
      </c>
      <c r="C73" s="111" t="s">
        <v>525</v>
      </c>
      <c r="D73" s="111" t="s">
        <v>526</v>
      </c>
      <c r="E73" s="111">
        <v>23</v>
      </c>
      <c r="F73" s="111">
        <v>16</v>
      </c>
      <c r="G73" s="111" t="s">
        <v>58</v>
      </c>
      <c r="H73" s="111" t="s">
        <v>545</v>
      </c>
      <c r="I73" s="111" t="s">
        <v>345</v>
      </c>
      <c r="J73" s="115">
        <f>ABS(Balance!C27)</f>
        <v>0</v>
      </c>
    </row>
    <row r="74" spans="1:10" x14ac:dyDescent="0.2">
      <c r="A74" s="111" t="str">
        <f>Forside!$B$3</f>
        <v>Udfyldes automatisk</v>
      </c>
      <c r="B74" s="112">
        <f>Forside!$B$4</f>
        <v>2025</v>
      </c>
      <c r="C74" s="111" t="s">
        <v>525</v>
      </c>
      <c r="D74" s="111" t="s">
        <v>526</v>
      </c>
      <c r="E74" s="111">
        <v>23</v>
      </c>
      <c r="F74" s="111">
        <v>16</v>
      </c>
      <c r="G74" s="111" t="s">
        <v>58</v>
      </c>
      <c r="H74" s="111" t="s">
        <v>546</v>
      </c>
      <c r="I74" s="111" t="s">
        <v>347</v>
      </c>
      <c r="J74" s="115">
        <f>ABS(Balance!C28)</f>
        <v>0</v>
      </c>
    </row>
    <row r="75" spans="1:10" x14ac:dyDescent="0.2">
      <c r="A75" s="111" t="str">
        <f>Forside!$B$3</f>
        <v>Udfyldes automatisk</v>
      </c>
      <c r="B75" s="112">
        <f>Forside!$B$4</f>
        <v>2025</v>
      </c>
      <c r="C75" s="111" t="s">
        <v>525</v>
      </c>
      <c r="D75" s="111" t="s">
        <v>526</v>
      </c>
      <c r="E75" s="111"/>
      <c r="F75" s="111">
        <v>17</v>
      </c>
      <c r="G75" s="111" t="s">
        <v>63</v>
      </c>
      <c r="H75" s="111" t="s">
        <v>547</v>
      </c>
      <c r="I75" s="111" t="s">
        <v>63</v>
      </c>
      <c r="J75" s="115">
        <f>ABS(Balance!C30)</f>
        <v>0</v>
      </c>
    </row>
    <row r="76" spans="1:10" x14ac:dyDescent="0.2">
      <c r="A76" s="111" t="str">
        <f>Forside!$B$3</f>
        <v>Udfyldes automatisk</v>
      </c>
      <c r="B76" s="112">
        <f>Forside!$B$4</f>
        <v>2025</v>
      </c>
      <c r="C76" s="111" t="s">
        <v>525</v>
      </c>
      <c r="D76" s="111" t="s">
        <v>526</v>
      </c>
      <c r="E76" s="111">
        <v>23</v>
      </c>
      <c r="F76" s="111">
        <v>18</v>
      </c>
      <c r="G76" s="111" t="s">
        <v>507</v>
      </c>
      <c r="H76" s="111" t="s">
        <v>548</v>
      </c>
      <c r="I76" s="111" t="s">
        <v>345</v>
      </c>
      <c r="J76" s="115">
        <f>ABS(Balance!C32)</f>
        <v>0</v>
      </c>
    </row>
    <row r="77" spans="1:10" x14ac:dyDescent="0.2">
      <c r="A77" s="111" t="str">
        <f>Forside!$B$3</f>
        <v>Udfyldes automatisk</v>
      </c>
      <c r="B77" s="112">
        <f>Forside!$B$4</f>
        <v>2025</v>
      </c>
      <c r="C77" s="111" t="s">
        <v>525</v>
      </c>
      <c r="D77" s="111" t="s">
        <v>526</v>
      </c>
      <c r="E77" s="111">
        <v>23</v>
      </c>
      <c r="F77" s="111">
        <v>18</v>
      </c>
      <c r="G77" s="111" t="s">
        <v>507</v>
      </c>
      <c r="H77" s="111" t="s">
        <v>549</v>
      </c>
      <c r="I77" s="111" t="s">
        <v>347</v>
      </c>
      <c r="J77" s="115">
        <f>ABS(Balance!C33)</f>
        <v>0</v>
      </c>
    </row>
    <row r="78" spans="1:10" x14ac:dyDescent="0.2">
      <c r="A78" s="111" t="str">
        <f>Forside!$B$3</f>
        <v>Udfyldes automatisk</v>
      </c>
      <c r="B78" s="112">
        <f>Forside!$B$4</f>
        <v>2025</v>
      </c>
      <c r="C78" s="111" t="s">
        <v>525</v>
      </c>
      <c r="D78" s="111" t="s">
        <v>526</v>
      </c>
      <c r="E78" s="111">
        <v>24</v>
      </c>
      <c r="F78" s="111">
        <v>18</v>
      </c>
      <c r="G78" s="111" t="s">
        <v>507</v>
      </c>
      <c r="H78" s="111" t="s">
        <v>550</v>
      </c>
      <c r="I78" s="111" t="s">
        <v>551</v>
      </c>
      <c r="J78" s="115">
        <f>ABS(Balance!C34)</f>
        <v>0</v>
      </c>
    </row>
    <row r="79" spans="1:10" x14ac:dyDescent="0.2">
      <c r="A79" s="111" t="str">
        <f>Forside!$B$3</f>
        <v>Udfyldes automatisk</v>
      </c>
      <c r="B79" s="112">
        <f>Forside!$B$4</f>
        <v>2025</v>
      </c>
      <c r="C79" s="111" t="s">
        <v>525</v>
      </c>
      <c r="D79" s="111" t="s">
        <v>526</v>
      </c>
      <c r="E79" s="111">
        <v>24</v>
      </c>
      <c r="F79" s="111">
        <v>18</v>
      </c>
      <c r="G79" s="111" t="s">
        <v>507</v>
      </c>
      <c r="H79" s="111" t="s">
        <v>552</v>
      </c>
      <c r="I79" s="111" t="s">
        <v>235</v>
      </c>
      <c r="J79" s="115">
        <f>ABS(Balance!C35)</f>
        <v>0</v>
      </c>
    </row>
    <row r="80" spans="1:10" x14ac:dyDescent="0.2">
      <c r="A80" s="111" t="str">
        <f>Forside!$B$3</f>
        <v>Udfyldes automatisk</v>
      </c>
      <c r="B80" s="112">
        <f>Forside!$B$4</f>
        <v>2025</v>
      </c>
      <c r="C80" s="111" t="s">
        <v>525</v>
      </c>
      <c r="D80" s="111" t="s">
        <v>526</v>
      </c>
      <c r="E80" s="111">
        <v>24</v>
      </c>
      <c r="F80" s="111">
        <v>18</v>
      </c>
      <c r="G80" s="111" t="s">
        <v>507</v>
      </c>
      <c r="H80" s="111" t="s">
        <v>553</v>
      </c>
      <c r="I80" s="111" t="s">
        <v>234</v>
      </c>
      <c r="J80" s="115">
        <f>ABS(Balance!C36)</f>
        <v>0</v>
      </c>
    </row>
    <row r="81" spans="1:10" x14ac:dyDescent="0.2">
      <c r="A81" s="111" t="str">
        <f>Forside!$B$3</f>
        <v>Udfyldes automatisk</v>
      </c>
      <c r="B81" s="112">
        <f>Forside!$B$4</f>
        <v>2025</v>
      </c>
      <c r="C81" s="111" t="s">
        <v>525</v>
      </c>
      <c r="D81" s="111" t="s">
        <v>526</v>
      </c>
      <c r="E81" s="111">
        <v>25</v>
      </c>
      <c r="F81" s="111">
        <v>18</v>
      </c>
      <c r="G81" s="111" t="s">
        <v>507</v>
      </c>
      <c r="H81" s="111" t="s">
        <v>554</v>
      </c>
      <c r="I81" s="111" t="s">
        <v>67</v>
      </c>
      <c r="J81" s="115">
        <f>ABS(Balance!C37)</f>
        <v>0</v>
      </c>
    </row>
    <row r="82" spans="1:10" x14ac:dyDescent="0.2">
      <c r="A82" s="111" t="str">
        <f>Forside!$B$3</f>
        <v>Udfyldes automatisk</v>
      </c>
      <c r="B82" s="112">
        <f>Forside!$B$4</f>
        <v>2025</v>
      </c>
      <c r="C82" s="111" t="s">
        <v>525</v>
      </c>
      <c r="D82" s="111" t="s">
        <v>526</v>
      </c>
      <c r="E82" s="111">
        <v>25</v>
      </c>
      <c r="F82" s="111">
        <v>18</v>
      </c>
      <c r="G82" s="111" t="s">
        <v>507</v>
      </c>
      <c r="H82" s="111" t="s">
        <v>556</v>
      </c>
      <c r="I82" s="111" t="s">
        <v>555</v>
      </c>
      <c r="J82" s="115">
        <f>ABS(Balance!C38)</f>
        <v>0</v>
      </c>
    </row>
    <row r="83" spans="1:10" x14ac:dyDescent="0.2">
      <c r="A83" s="111" t="str">
        <f>Forside!$B$3</f>
        <v>Udfyldes automatisk</v>
      </c>
      <c r="B83" s="112">
        <f>Forside!$B$4</f>
        <v>2025</v>
      </c>
      <c r="C83" s="111" t="s">
        <v>525</v>
      </c>
      <c r="D83" s="111" t="s">
        <v>526</v>
      </c>
      <c r="E83" s="111">
        <v>26</v>
      </c>
      <c r="F83" s="111">
        <v>18</v>
      </c>
      <c r="G83" s="111" t="s">
        <v>507</v>
      </c>
      <c r="H83" s="111" t="s">
        <v>557</v>
      </c>
      <c r="I83" s="111" t="s">
        <v>33</v>
      </c>
      <c r="J83" s="115">
        <f>ABS(Balance!C39)</f>
        <v>0</v>
      </c>
    </row>
    <row r="84" spans="1:10" x14ac:dyDescent="0.2">
      <c r="A84" s="111" t="str">
        <f>Forside!$B$3</f>
        <v>Udfyldes automatisk</v>
      </c>
      <c r="B84" s="112">
        <f>Forside!$B$4</f>
        <v>2025</v>
      </c>
      <c r="C84" s="111" t="s">
        <v>525</v>
      </c>
      <c r="D84" s="111" t="s">
        <v>526</v>
      </c>
      <c r="E84" s="111"/>
      <c r="F84" s="111">
        <v>18</v>
      </c>
      <c r="G84" s="111" t="s">
        <v>507</v>
      </c>
      <c r="H84" s="111" t="s">
        <v>558</v>
      </c>
      <c r="I84" s="111" t="s">
        <v>65</v>
      </c>
      <c r="J84" s="115">
        <f>ABS(Balance!C40)</f>
        <v>0</v>
      </c>
    </row>
    <row r="85" spans="1:10" x14ac:dyDescent="0.2">
      <c r="A85" s="111" t="str">
        <f>Forside!$B$3</f>
        <v>Udfyldes automatisk</v>
      </c>
      <c r="B85" s="112">
        <f>Forside!$B$4</f>
        <v>2025</v>
      </c>
      <c r="C85" s="111" t="s">
        <v>525</v>
      </c>
      <c r="D85" s="111" t="s">
        <v>526</v>
      </c>
      <c r="E85" s="111"/>
      <c r="F85" s="111">
        <v>18</v>
      </c>
      <c r="G85" s="111" t="s">
        <v>507</v>
      </c>
      <c r="H85" s="111" t="s">
        <v>559</v>
      </c>
      <c r="I85" s="111" t="s">
        <v>66</v>
      </c>
      <c r="J85" s="115">
        <f>ABS(Balance!C41)</f>
        <v>0</v>
      </c>
    </row>
    <row r="86" spans="1:10" x14ac:dyDescent="0.2">
      <c r="A86" s="111" t="str">
        <f>Forside!$B$3</f>
        <v>Udfyldes automatisk</v>
      </c>
      <c r="B86" s="112">
        <f>Forside!$B$4</f>
        <v>2025</v>
      </c>
      <c r="C86" s="111" t="s">
        <v>525</v>
      </c>
      <c r="D86" s="111" t="s">
        <v>526</v>
      </c>
      <c r="E86" s="111">
        <v>27</v>
      </c>
      <c r="F86" s="111">
        <v>18</v>
      </c>
      <c r="G86" s="111" t="s">
        <v>507</v>
      </c>
      <c r="H86" s="111" t="s">
        <v>560</v>
      </c>
      <c r="I86" s="111" t="s">
        <v>486</v>
      </c>
      <c r="J86" s="115">
        <f>ABS(Balance!C42)</f>
        <v>0</v>
      </c>
    </row>
    <row r="87" spans="1:10" x14ac:dyDescent="0.2">
      <c r="A87" s="111" t="str">
        <f>Forside!$B$3</f>
        <v>Udfyldes automatisk</v>
      </c>
      <c r="B87" s="112">
        <f>Forside!$B$4</f>
        <v>2025</v>
      </c>
      <c r="C87" s="111" t="s">
        <v>525</v>
      </c>
      <c r="D87" s="111" t="s">
        <v>526</v>
      </c>
      <c r="E87" s="111" t="s">
        <v>391</v>
      </c>
      <c r="F87" s="111">
        <v>18</v>
      </c>
      <c r="G87" s="111" t="s">
        <v>507</v>
      </c>
      <c r="H87" s="111" t="s">
        <v>640</v>
      </c>
      <c r="I87" s="111" t="s">
        <v>565</v>
      </c>
      <c r="J87" s="115">
        <f>ABS(Balance!C45)</f>
        <v>0</v>
      </c>
    </row>
    <row r="88" spans="1:10" x14ac:dyDescent="0.2">
      <c r="A88" s="111" t="str">
        <f>Forside!$B$3</f>
        <v>Udfyldes automatisk</v>
      </c>
      <c r="B88" s="112">
        <f>Forside!$B$4</f>
        <v>2025</v>
      </c>
      <c r="C88" s="111" t="s">
        <v>525</v>
      </c>
      <c r="D88" s="111" t="s">
        <v>526</v>
      </c>
      <c r="E88" s="111">
        <v>28</v>
      </c>
      <c r="F88" s="111">
        <v>19</v>
      </c>
      <c r="G88" s="111" t="s">
        <v>561</v>
      </c>
      <c r="H88" s="111" t="s">
        <v>562</v>
      </c>
      <c r="I88" s="111" t="s">
        <v>236</v>
      </c>
      <c r="J88" s="115">
        <f>ABS(Balance!C46)</f>
        <v>0</v>
      </c>
    </row>
    <row r="89" spans="1:10" x14ac:dyDescent="0.2">
      <c r="A89" s="111" t="str">
        <f>Forside!$B$3</f>
        <v>Udfyldes automatisk</v>
      </c>
      <c r="B89" s="112">
        <f>Forside!$B$4</f>
        <v>2025</v>
      </c>
      <c r="C89" s="111" t="s">
        <v>525</v>
      </c>
      <c r="D89" s="111" t="s">
        <v>526</v>
      </c>
      <c r="E89" s="111">
        <v>28</v>
      </c>
      <c r="F89" s="111">
        <v>19</v>
      </c>
      <c r="G89" s="111" t="s">
        <v>561</v>
      </c>
      <c r="H89" s="111" t="s">
        <v>563</v>
      </c>
      <c r="I89" s="111" t="s">
        <v>237</v>
      </c>
      <c r="J89" s="115">
        <f>ABS(Balance!C47)</f>
        <v>0</v>
      </c>
    </row>
    <row r="90" spans="1:10" x14ac:dyDescent="0.2">
      <c r="A90" s="111" t="str">
        <f>Forside!$B$3</f>
        <v>Udfyldes automatisk</v>
      </c>
      <c r="B90" s="112">
        <f>Forside!$B$4</f>
        <v>2025</v>
      </c>
      <c r="C90" s="111" t="s">
        <v>525</v>
      </c>
      <c r="D90" s="111" t="s">
        <v>526</v>
      </c>
      <c r="E90" s="111"/>
      <c r="F90" s="111">
        <v>19</v>
      </c>
      <c r="G90" s="111" t="s">
        <v>561</v>
      </c>
      <c r="H90" s="111" t="s">
        <v>564</v>
      </c>
      <c r="I90" s="111" t="s">
        <v>36</v>
      </c>
      <c r="J90" s="115">
        <f>ABS(Balance!C49)</f>
        <v>0</v>
      </c>
    </row>
    <row r="91" spans="1:10" x14ac:dyDescent="0.2">
      <c r="A91" s="111" t="str">
        <f>Forside!$B$3</f>
        <v>Udfyldes automatisk</v>
      </c>
      <c r="B91" s="112">
        <f>Forside!$B$4</f>
        <v>2025</v>
      </c>
      <c r="C91" s="111" t="s">
        <v>525</v>
      </c>
      <c r="D91" s="111" t="s">
        <v>566</v>
      </c>
      <c r="E91" s="111" t="s">
        <v>5</v>
      </c>
      <c r="F91" s="111">
        <v>20</v>
      </c>
      <c r="G91" s="111" t="s">
        <v>238</v>
      </c>
      <c r="H91" s="111" t="s">
        <v>567</v>
      </c>
      <c r="I91" s="111" t="s">
        <v>239</v>
      </c>
      <c r="J91" s="115">
        <f>ABS(Balance!C51)</f>
        <v>0</v>
      </c>
    </row>
    <row r="92" spans="1:10" x14ac:dyDescent="0.2">
      <c r="A92" s="111" t="str">
        <f>Forside!$B$3</f>
        <v>Udfyldes automatisk</v>
      </c>
      <c r="B92" s="112">
        <f>Forside!$B$4</f>
        <v>2025</v>
      </c>
      <c r="C92" s="111" t="s">
        <v>525</v>
      </c>
      <c r="D92" s="111" t="s">
        <v>566</v>
      </c>
      <c r="E92" s="111" t="s">
        <v>5</v>
      </c>
      <c r="F92" s="111">
        <v>20</v>
      </c>
      <c r="G92" s="111" t="s">
        <v>238</v>
      </c>
      <c r="H92" s="111" t="s">
        <v>568</v>
      </c>
      <c r="I92" s="111" t="s">
        <v>208</v>
      </c>
      <c r="J92" s="115">
        <f>ABS(Balance!C52)</f>
        <v>0</v>
      </c>
    </row>
    <row r="93" spans="1:10" x14ac:dyDescent="0.2">
      <c r="A93" s="111" t="str">
        <f>Forside!$B$3</f>
        <v>Udfyldes automatisk</v>
      </c>
      <c r="B93" s="112">
        <f>Forside!$B$4</f>
        <v>2025</v>
      </c>
      <c r="C93" s="111" t="s">
        <v>525</v>
      </c>
      <c r="D93" s="111" t="s">
        <v>566</v>
      </c>
      <c r="E93" s="111" t="s">
        <v>5</v>
      </c>
      <c r="F93" s="111">
        <v>20</v>
      </c>
      <c r="G93" s="111" t="s">
        <v>238</v>
      </c>
      <c r="H93" s="111" t="s">
        <v>569</v>
      </c>
      <c r="I93" s="111" t="s">
        <v>209</v>
      </c>
      <c r="J93" s="115">
        <f>ABS(Balance!C53)</f>
        <v>0</v>
      </c>
    </row>
    <row r="94" spans="1:10" x14ac:dyDescent="0.2">
      <c r="A94" s="111" t="str">
        <f>Forside!$B$3</f>
        <v>Udfyldes automatisk</v>
      </c>
      <c r="B94" s="112">
        <f>Forside!$B$4</f>
        <v>2025</v>
      </c>
      <c r="C94" s="111" t="s">
        <v>525</v>
      </c>
      <c r="D94" s="111" t="s">
        <v>566</v>
      </c>
      <c r="E94" s="111">
        <v>29</v>
      </c>
      <c r="F94" s="111">
        <v>21</v>
      </c>
      <c r="G94" s="111" t="s">
        <v>40</v>
      </c>
      <c r="H94" s="111" t="s">
        <v>570</v>
      </c>
      <c r="I94" s="111" t="s">
        <v>325</v>
      </c>
      <c r="J94" s="115">
        <f>ABS(Balance!C56)</f>
        <v>0</v>
      </c>
    </row>
    <row r="95" spans="1:10" x14ac:dyDescent="0.2">
      <c r="A95" s="111" t="str">
        <f>Forside!$B$3</f>
        <v>Udfyldes automatisk</v>
      </c>
      <c r="B95" s="112">
        <f>Forside!$B$4</f>
        <v>2025</v>
      </c>
      <c r="C95" s="111" t="s">
        <v>525</v>
      </c>
      <c r="D95" s="111" t="s">
        <v>566</v>
      </c>
      <c r="E95" s="111">
        <v>29</v>
      </c>
      <c r="F95" s="111">
        <v>21</v>
      </c>
      <c r="G95" s="111" t="s">
        <v>40</v>
      </c>
      <c r="H95" s="111" t="s">
        <v>571</v>
      </c>
      <c r="I95" s="111" t="s">
        <v>612</v>
      </c>
      <c r="J95" s="115">
        <f>ABS(Balance!C57)</f>
        <v>0</v>
      </c>
    </row>
    <row r="96" spans="1:10" x14ac:dyDescent="0.2">
      <c r="A96" s="111" t="str">
        <f>Forside!$B$3</f>
        <v>Udfyldes automatisk</v>
      </c>
      <c r="B96" s="112">
        <f>Forside!$B$4</f>
        <v>2025</v>
      </c>
      <c r="C96" s="111" t="s">
        <v>525</v>
      </c>
      <c r="D96" s="111" t="s">
        <v>566</v>
      </c>
      <c r="E96" s="111">
        <v>29</v>
      </c>
      <c r="F96" s="111">
        <v>21</v>
      </c>
      <c r="G96" s="111" t="s">
        <v>40</v>
      </c>
      <c r="H96" s="111" t="s">
        <v>572</v>
      </c>
      <c r="I96" s="111" t="s">
        <v>573</v>
      </c>
      <c r="J96" s="115">
        <f>ABS(Balance!C58)</f>
        <v>0</v>
      </c>
    </row>
    <row r="97" spans="1:10" x14ac:dyDescent="0.2">
      <c r="A97" s="111" t="str">
        <f>Forside!$B$3</f>
        <v>Udfyldes automatisk</v>
      </c>
      <c r="B97" s="112">
        <f>Forside!$B$4</f>
        <v>2025</v>
      </c>
      <c r="C97" s="111" t="s">
        <v>525</v>
      </c>
      <c r="D97" s="111" t="s">
        <v>566</v>
      </c>
      <c r="E97" s="111">
        <v>30</v>
      </c>
      <c r="F97" s="111">
        <v>22</v>
      </c>
      <c r="G97" s="111" t="s">
        <v>4</v>
      </c>
      <c r="H97" s="111" t="s">
        <v>574</v>
      </c>
      <c r="I97" s="111" t="s">
        <v>240</v>
      </c>
      <c r="J97" s="115">
        <f>ABS(Balance!C61)</f>
        <v>0</v>
      </c>
    </row>
    <row r="98" spans="1:10" x14ac:dyDescent="0.2">
      <c r="A98" s="111" t="str">
        <f>Forside!$B$3</f>
        <v>Udfyldes automatisk</v>
      </c>
      <c r="B98" s="112">
        <f>Forside!$B$4</f>
        <v>2025</v>
      </c>
      <c r="C98" s="111" t="s">
        <v>525</v>
      </c>
      <c r="D98" s="111" t="s">
        <v>566</v>
      </c>
      <c r="E98" s="111" t="s">
        <v>392</v>
      </c>
      <c r="F98" s="111">
        <v>22</v>
      </c>
      <c r="G98" s="111" t="s">
        <v>4</v>
      </c>
      <c r="H98" s="111" t="s">
        <v>575</v>
      </c>
      <c r="I98" s="111" t="s">
        <v>613</v>
      </c>
      <c r="J98" s="115">
        <f>ABS(Balance!C62)</f>
        <v>0</v>
      </c>
    </row>
    <row r="99" spans="1:10" x14ac:dyDescent="0.2">
      <c r="A99" s="111" t="str">
        <f>Forside!$B$3</f>
        <v>Udfyldes automatisk</v>
      </c>
      <c r="B99" s="112">
        <f>Forside!$B$4</f>
        <v>2025</v>
      </c>
      <c r="C99" s="111" t="s">
        <v>525</v>
      </c>
      <c r="D99" s="111" t="s">
        <v>566</v>
      </c>
      <c r="E99" s="111" t="s">
        <v>393</v>
      </c>
      <c r="F99" s="111">
        <v>22</v>
      </c>
      <c r="G99" s="111" t="s">
        <v>4</v>
      </c>
      <c r="H99" s="111" t="s">
        <v>576</v>
      </c>
      <c r="I99" s="111" t="s">
        <v>644</v>
      </c>
      <c r="J99" s="115">
        <f>ABS(Balance!C63)</f>
        <v>0</v>
      </c>
    </row>
    <row r="100" spans="1:10" x14ac:dyDescent="0.2">
      <c r="A100" s="111" t="str">
        <f>Forside!$B$3</f>
        <v>Udfyldes automatisk</v>
      </c>
      <c r="B100" s="112">
        <f>Forside!$B$4</f>
        <v>2025</v>
      </c>
      <c r="C100" s="111" t="s">
        <v>525</v>
      </c>
      <c r="D100" s="111" t="s">
        <v>566</v>
      </c>
      <c r="E100" s="111" t="s">
        <v>394</v>
      </c>
      <c r="F100" s="111">
        <v>22</v>
      </c>
      <c r="G100" s="111" t="s">
        <v>4</v>
      </c>
      <c r="H100" s="111" t="s">
        <v>577</v>
      </c>
      <c r="I100" s="111" t="s">
        <v>210</v>
      </c>
      <c r="J100" s="115">
        <f>ABS(Balance!C64)</f>
        <v>0</v>
      </c>
    </row>
    <row r="101" spans="1:10" x14ac:dyDescent="0.2">
      <c r="A101" s="111" t="str">
        <f>Forside!$B$3</f>
        <v>Udfyldes automatisk</v>
      </c>
      <c r="B101" s="112">
        <f>Forside!$B$4</f>
        <v>2025</v>
      </c>
      <c r="C101" s="111" t="s">
        <v>525</v>
      </c>
      <c r="D101" s="111" t="s">
        <v>566</v>
      </c>
      <c r="E101" s="111" t="s">
        <v>395</v>
      </c>
      <c r="F101" s="111">
        <v>22</v>
      </c>
      <c r="G101" s="111" t="s">
        <v>4</v>
      </c>
      <c r="H101" s="111" t="s">
        <v>578</v>
      </c>
      <c r="I101" s="111" t="s">
        <v>242</v>
      </c>
      <c r="J101" s="115">
        <f>ABS(Balance!C65)</f>
        <v>0</v>
      </c>
    </row>
    <row r="102" spans="1:10" x14ac:dyDescent="0.2">
      <c r="A102" s="111" t="str">
        <f>Forside!$B$3</f>
        <v>Udfyldes automatisk</v>
      </c>
      <c r="B102" s="112">
        <f>Forside!$B$4</f>
        <v>2025</v>
      </c>
      <c r="C102" s="111" t="s">
        <v>525</v>
      </c>
      <c r="D102" s="111" t="s">
        <v>566</v>
      </c>
      <c r="E102" s="111" t="s">
        <v>391</v>
      </c>
      <c r="F102" s="111">
        <v>22</v>
      </c>
      <c r="G102" s="111" t="s">
        <v>4</v>
      </c>
      <c r="H102" s="111" t="s">
        <v>579</v>
      </c>
      <c r="I102" s="111" t="s">
        <v>580</v>
      </c>
      <c r="J102" s="115">
        <f>ABS(Balance!C66)</f>
        <v>0</v>
      </c>
    </row>
    <row r="103" spans="1:10" x14ac:dyDescent="0.2">
      <c r="A103" s="111" t="str">
        <f>Forside!$B$3</f>
        <v>Udfyldes automatisk</v>
      </c>
      <c r="B103" s="112">
        <f>Forside!$B$4</f>
        <v>2025</v>
      </c>
      <c r="C103" s="111" t="s">
        <v>525</v>
      </c>
      <c r="D103" s="111" t="s">
        <v>566</v>
      </c>
      <c r="E103" s="111">
        <v>32</v>
      </c>
      <c r="F103" s="111">
        <v>22</v>
      </c>
      <c r="G103" s="111" t="s">
        <v>4</v>
      </c>
      <c r="H103" s="111" t="s">
        <v>581</v>
      </c>
      <c r="I103" s="111" t="s">
        <v>42</v>
      </c>
      <c r="J103" s="115">
        <f>ABS(Balance!C67)</f>
        <v>0</v>
      </c>
    </row>
    <row r="104" spans="1:10" x14ac:dyDescent="0.2">
      <c r="A104" s="111" t="str">
        <f>Forside!$B$3</f>
        <v>Udfyldes automatisk</v>
      </c>
      <c r="B104" s="112">
        <f>Forside!$B$4</f>
        <v>2025</v>
      </c>
      <c r="C104" s="111" t="s">
        <v>525</v>
      </c>
      <c r="D104" s="111" t="s">
        <v>566</v>
      </c>
      <c r="E104" s="111" t="s">
        <v>5</v>
      </c>
      <c r="F104" s="111">
        <v>22</v>
      </c>
      <c r="G104" s="111" t="s">
        <v>4</v>
      </c>
      <c r="H104" s="111" t="s">
        <v>582</v>
      </c>
      <c r="I104" s="111" t="s">
        <v>243</v>
      </c>
      <c r="J104" s="115">
        <f>ABS(Balance!C68)</f>
        <v>0</v>
      </c>
    </row>
    <row r="105" spans="1:10" x14ac:dyDescent="0.2">
      <c r="A105" s="111" t="str">
        <f>Forside!$B$3</f>
        <v>Udfyldes automatisk</v>
      </c>
      <c r="B105" s="112">
        <f>Forside!$B$4</f>
        <v>2025</v>
      </c>
      <c r="C105" s="111" t="s">
        <v>525</v>
      </c>
      <c r="D105" s="111" t="s">
        <v>566</v>
      </c>
      <c r="E105" s="111">
        <v>33</v>
      </c>
      <c r="F105" s="111">
        <v>22</v>
      </c>
      <c r="G105" s="111" t="s">
        <v>4</v>
      </c>
      <c r="H105" s="111" t="s">
        <v>583</v>
      </c>
      <c r="I105" s="111" t="s">
        <v>43</v>
      </c>
      <c r="J105" s="115">
        <f>ABS(Balance!C69)</f>
        <v>0</v>
      </c>
    </row>
    <row r="106" spans="1:10" x14ac:dyDescent="0.2">
      <c r="A106" s="111" t="str">
        <f>Forside!$B$3</f>
        <v>Udfyldes automatisk</v>
      </c>
      <c r="B106" s="112">
        <f>Forside!$B$4</f>
        <v>2025</v>
      </c>
      <c r="C106" s="111" t="s">
        <v>525</v>
      </c>
      <c r="D106" s="111" t="s">
        <v>566</v>
      </c>
      <c r="E106" s="111">
        <v>30</v>
      </c>
      <c r="F106" s="111">
        <v>23</v>
      </c>
      <c r="G106" s="111" t="s">
        <v>510</v>
      </c>
      <c r="H106" s="111" t="s">
        <v>584</v>
      </c>
      <c r="I106" s="111" t="s">
        <v>585</v>
      </c>
      <c r="J106" s="115">
        <f>ABS(Balance!C72)</f>
        <v>0</v>
      </c>
    </row>
    <row r="107" spans="1:10" x14ac:dyDescent="0.2">
      <c r="A107" s="111" t="str">
        <f>Forside!$B$3</f>
        <v>Udfyldes automatisk</v>
      </c>
      <c r="B107" s="112">
        <f>Forside!$B$4</f>
        <v>2025</v>
      </c>
      <c r="C107" s="111" t="s">
        <v>525</v>
      </c>
      <c r="D107" s="111" t="s">
        <v>566</v>
      </c>
      <c r="E107" s="111">
        <v>34</v>
      </c>
      <c r="F107" s="111">
        <v>23</v>
      </c>
      <c r="G107" s="111" t="s">
        <v>510</v>
      </c>
      <c r="H107" s="111" t="s">
        <v>586</v>
      </c>
      <c r="I107" s="111" t="s">
        <v>641</v>
      </c>
      <c r="J107" s="115">
        <f>ABS(Balance!C73)</f>
        <v>0</v>
      </c>
    </row>
    <row r="108" spans="1:10" x14ac:dyDescent="0.2">
      <c r="A108" s="111" t="str">
        <f>Forside!$B$3</f>
        <v>Udfyldes automatisk</v>
      </c>
      <c r="B108" s="112">
        <f>Forside!$B$4</f>
        <v>2025</v>
      </c>
      <c r="C108" s="111" t="s">
        <v>525</v>
      </c>
      <c r="D108" s="111" t="s">
        <v>566</v>
      </c>
      <c r="E108" s="111">
        <v>34</v>
      </c>
      <c r="F108" s="111">
        <v>23</v>
      </c>
      <c r="G108" s="111" t="s">
        <v>510</v>
      </c>
      <c r="H108" s="111" t="s">
        <v>587</v>
      </c>
      <c r="I108" s="111" t="s">
        <v>642</v>
      </c>
      <c r="J108" s="115">
        <f>ABS(Balance!C74)</f>
        <v>0</v>
      </c>
    </row>
    <row r="109" spans="1:10" x14ac:dyDescent="0.2">
      <c r="A109" s="111" t="str">
        <f>Forside!$B$3</f>
        <v>Udfyldes automatisk</v>
      </c>
      <c r="B109" s="112">
        <f>Forside!$B$4</f>
        <v>2025</v>
      </c>
      <c r="C109" s="111" t="s">
        <v>525</v>
      </c>
      <c r="D109" s="111" t="s">
        <v>566</v>
      </c>
      <c r="E109" s="111">
        <v>34</v>
      </c>
      <c r="F109" s="111">
        <v>23</v>
      </c>
      <c r="G109" s="111" t="s">
        <v>510</v>
      </c>
      <c r="H109" s="111" t="s">
        <v>589</v>
      </c>
      <c r="I109" s="111" t="s">
        <v>643</v>
      </c>
      <c r="J109" s="115">
        <f>ABS(Balance!C75)</f>
        <v>0</v>
      </c>
    </row>
    <row r="110" spans="1:10" x14ac:dyDescent="0.2">
      <c r="A110" s="111" t="str">
        <f>Forside!$B$3</f>
        <v>Udfyldes automatisk</v>
      </c>
      <c r="B110" s="112">
        <f>Forside!$B$4</f>
        <v>2025</v>
      </c>
      <c r="C110" s="111" t="s">
        <v>525</v>
      </c>
      <c r="D110" s="111" t="s">
        <v>566</v>
      </c>
      <c r="E110" s="111">
        <v>35</v>
      </c>
      <c r="F110" s="111">
        <v>23</v>
      </c>
      <c r="G110" s="111" t="s">
        <v>510</v>
      </c>
      <c r="H110" s="111" t="s">
        <v>645</v>
      </c>
      <c r="I110" s="111" t="s">
        <v>631</v>
      </c>
      <c r="J110" s="115">
        <f>ABS(Balance!C76)</f>
        <v>0</v>
      </c>
    </row>
    <row r="111" spans="1:10" x14ac:dyDescent="0.2">
      <c r="A111" s="111" t="str">
        <f>Forside!$B$3</f>
        <v>Udfyldes automatisk</v>
      </c>
      <c r="B111" s="112">
        <f>Forside!$B$4</f>
        <v>2025</v>
      </c>
      <c r="C111" s="111" t="s">
        <v>525</v>
      </c>
      <c r="D111" s="111" t="s">
        <v>566</v>
      </c>
      <c r="E111" s="111">
        <v>35</v>
      </c>
      <c r="F111" s="111">
        <v>23</v>
      </c>
      <c r="G111" s="111" t="s">
        <v>510</v>
      </c>
      <c r="H111" s="111" t="s">
        <v>646</v>
      </c>
      <c r="I111" s="111" t="s">
        <v>632</v>
      </c>
      <c r="J111" s="115">
        <f>ABS(Balance!C77)</f>
        <v>0</v>
      </c>
    </row>
    <row r="112" spans="1:10" x14ac:dyDescent="0.2">
      <c r="A112" s="111" t="str">
        <f>Forside!$B$3</f>
        <v>Udfyldes automatisk</v>
      </c>
      <c r="B112" s="112">
        <f>Forside!$B$4</f>
        <v>2025</v>
      </c>
      <c r="C112" s="111" t="s">
        <v>525</v>
      </c>
      <c r="D112" s="111" t="s">
        <v>566</v>
      </c>
      <c r="E112" s="111">
        <v>35</v>
      </c>
      <c r="F112" s="111">
        <v>23</v>
      </c>
      <c r="G112" s="111" t="s">
        <v>510</v>
      </c>
      <c r="H112" s="111" t="s">
        <v>590</v>
      </c>
      <c r="I112" s="111" t="s">
        <v>633</v>
      </c>
      <c r="J112" s="115">
        <f>ABS(Balance!C78)</f>
        <v>0</v>
      </c>
    </row>
    <row r="113" spans="1:10" x14ac:dyDescent="0.2">
      <c r="A113" s="111" t="str">
        <f>Forside!$B$3</f>
        <v>Udfyldes automatisk</v>
      </c>
      <c r="B113" s="112">
        <f>Forside!$B$4</f>
        <v>2025</v>
      </c>
      <c r="C113" s="111" t="s">
        <v>525</v>
      </c>
      <c r="D113" s="111" t="s">
        <v>566</v>
      </c>
      <c r="E113" s="111" t="s">
        <v>391</v>
      </c>
      <c r="F113" s="111">
        <v>23</v>
      </c>
      <c r="G113" s="111" t="s">
        <v>510</v>
      </c>
      <c r="H113" s="111" t="s">
        <v>592</v>
      </c>
      <c r="I113" s="111" t="s">
        <v>591</v>
      </c>
      <c r="J113" s="115">
        <f>ABS(Balance!C79)</f>
        <v>0</v>
      </c>
    </row>
    <row r="114" spans="1:10" x14ac:dyDescent="0.2">
      <c r="A114" s="111" t="str">
        <f>Forside!$B$3</f>
        <v>Udfyldes automatisk</v>
      </c>
      <c r="B114" s="112">
        <f>Forside!$B$4</f>
        <v>2025</v>
      </c>
      <c r="C114" s="111" t="s">
        <v>525</v>
      </c>
      <c r="D114" s="111" t="s">
        <v>566</v>
      </c>
      <c r="E114" s="111"/>
      <c r="F114" s="111">
        <v>23</v>
      </c>
      <c r="G114" s="111" t="s">
        <v>510</v>
      </c>
      <c r="H114" s="111" t="s">
        <v>593</v>
      </c>
      <c r="I114" s="111" t="s">
        <v>244</v>
      </c>
      <c r="J114" s="115">
        <f>ABS(Balance!C80)</f>
        <v>0</v>
      </c>
    </row>
    <row r="115" spans="1:10" x14ac:dyDescent="0.2">
      <c r="A115" s="111" t="str">
        <f>Forside!$B$3</f>
        <v>Udfyldes automatisk</v>
      </c>
      <c r="B115" s="112">
        <f>Forside!$B$4</f>
        <v>2025</v>
      </c>
      <c r="C115" s="111" t="s">
        <v>525</v>
      </c>
      <c r="D115" s="111" t="s">
        <v>566</v>
      </c>
      <c r="E115" s="111"/>
      <c r="F115" s="111">
        <v>23</v>
      </c>
      <c r="G115" s="111" t="s">
        <v>510</v>
      </c>
      <c r="H115" s="111" t="s">
        <v>594</v>
      </c>
      <c r="I115" s="111" t="s">
        <v>245</v>
      </c>
      <c r="J115" s="115">
        <f>ABS(Balance!C81)</f>
        <v>0</v>
      </c>
    </row>
    <row r="116" spans="1:10" x14ac:dyDescent="0.2">
      <c r="A116" s="111" t="str">
        <f>Forside!$B$3</f>
        <v>Udfyldes automatisk</v>
      </c>
      <c r="B116" s="112">
        <f>Forside!$B$4</f>
        <v>2025</v>
      </c>
      <c r="C116" s="111" t="s">
        <v>525</v>
      </c>
      <c r="D116" s="111" t="s">
        <v>566</v>
      </c>
      <c r="E116" s="111"/>
      <c r="F116" s="111">
        <v>23</v>
      </c>
      <c r="G116" s="111" t="s">
        <v>510</v>
      </c>
      <c r="H116" s="111" t="s">
        <v>595</v>
      </c>
      <c r="I116" s="111" t="s">
        <v>243</v>
      </c>
      <c r="J116" s="115">
        <f>ABS(Balance!C82)</f>
        <v>0</v>
      </c>
    </row>
    <row r="117" spans="1:10" x14ac:dyDescent="0.2">
      <c r="A117" s="111" t="str">
        <f>Forside!$B$3</f>
        <v>Udfyldes automatisk</v>
      </c>
      <c r="B117" s="112">
        <f>Forside!$B$4</f>
        <v>2025</v>
      </c>
      <c r="C117" s="111" t="s">
        <v>525</v>
      </c>
      <c r="D117" s="111" t="s">
        <v>566</v>
      </c>
      <c r="E117" s="111"/>
      <c r="F117" s="111">
        <v>23</v>
      </c>
      <c r="G117" s="111" t="s">
        <v>510</v>
      </c>
      <c r="H117" s="111" t="s">
        <v>596</v>
      </c>
      <c r="I117" s="111" t="s">
        <v>246</v>
      </c>
      <c r="J117" s="115">
        <f>ABS(Balance!C83)</f>
        <v>0</v>
      </c>
    </row>
    <row r="118" spans="1:10" x14ac:dyDescent="0.2">
      <c r="A118" s="111" t="str">
        <f>Forside!$B$3</f>
        <v>Udfyldes automatisk</v>
      </c>
      <c r="B118" s="112">
        <f>Forside!$B$4</f>
        <v>2025</v>
      </c>
      <c r="C118" s="111" t="s">
        <v>525</v>
      </c>
      <c r="D118" s="111" t="s">
        <v>566</v>
      </c>
      <c r="E118" s="111"/>
      <c r="F118" s="111">
        <v>23</v>
      </c>
      <c r="G118" s="111" t="s">
        <v>510</v>
      </c>
      <c r="H118" s="111" t="s">
        <v>597</v>
      </c>
      <c r="I118" s="111" t="s">
        <v>65</v>
      </c>
      <c r="J118" s="115">
        <f>ABS(Balance!C84)</f>
        <v>0</v>
      </c>
    </row>
    <row r="119" spans="1:10" x14ac:dyDescent="0.2">
      <c r="A119" s="111" t="str">
        <f>Forside!$B$3</f>
        <v>Udfyldes automatisk</v>
      </c>
      <c r="B119" s="112">
        <f>Forside!$B$4</f>
        <v>2025</v>
      </c>
      <c r="C119" s="111" t="s">
        <v>525</v>
      </c>
      <c r="D119" s="111" t="s">
        <v>566</v>
      </c>
      <c r="E119" s="111"/>
      <c r="F119" s="111">
        <v>23</v>
      </c>
      <c r="G119" s="111" t="s">
        <v>510</v>
      </c>
      <c r="H119" s="111" t="s">
        <v>598</v>
      </c>
      <c r="I119" s="111" t="s">
        <v>66</v>
      </c>
      <c r="J119" s="115">
        <f>ABS(Balance!C85)</f>
        <v>0</v>
      </c>
    </row>
    <row r="120" spans="1:10" x14ac:dyDescent="0.2">
      <c r="A120" s="111" t="str">
        <f>Forside!$B$3</f>
        <v>Udfyldes automatisk</v>
      </c>
      <c r="B120" s="112">
        <f>Forside!$B$4</f>
        <v>2025</v>
      </c>
      <c r="C120" s="111" t="s">
        <v>525</v>
      </c>
      <c r="D120" s="111" t="s">
        <v>566</v>
      </c>
      <c r="E120" s="111"/>
      <c r="F120" s="111">
        <v>23</v>
      </c>
      <c r="G120" s="111" t="s">
        <v>510</v>
      </c>
      <c r="H120" s="111" t="s">
        <v>599</v>
      </c>
      <c r="I120" s="111" t="s">
        <v>247</v>
      </c>
      <c r="J120" s="115">
        <f>ABS(Balance!C86)</f>
        <v>0</v>
      </c>
    </row>
    <row r="121" spans="1:10" x14ac:dyDescent="0.2">
      <c r="A121" s="111" t="str">
        <f>Forside!$B$3</f>
        <v>Udfyldes automatisk</v>
      </c>
      <c r="B121" s="112">
        <f>Forside!$B$4</f>
        <v>2025</v>
      </c>
      <c r="C121" s="111" t="s">
        <v>525</v>
      </c>
      <c r="D121" s="111" t="s">
        <v>566</v>
      </c>
      <c r="E121" s="111">
        <v>36</v>
      </c>
      <c r="F121" s="111">
        <v>23</v>
      </c>
      <c r="G121" s="111" t="s">
        <v>510</v>
      </c>
      <c r="H121" s="111" t="s">
        <v>600</v>
      </c>
      <c r="I121" s="111" t="s">
        <v>648</v>
      </c>
      <c r="J121" s="115">
        <f>ABS(Balance!C87)</f>
        <v>0</v>
      </c>
    </row>
    <row r="122" spans="1:10" x14ac:dyDescent="0.2">
      <c r="A122" s="111" t="str">
        <f>Forside!$B$3</f>
        <v>Udfyldes automatisk</v>
      </c>
      <c r="B122" s="112">
        <f>Forside!$B$4</f>
        <v>2025</v>
      </c>
      <c r="C122" s="111" t="s">
        <v>525</v>
      </c>
      <c r="D122" s="111" t="s">
        <v>566</v>
      </c>
      <c r="E122" s="111">
        <v>36</v>
      </c>
      <c r="F122" s="111">
        <v>23</v>
      </c>
      <c r="G122" s="111" t="s">
        <v>510</v>
      </c>
      <c r="H122" s="111" t="s">
        <v>601</v>
      </c>
      <c r="I122" s="111" t="s">
        <v>649</v>
      </c>
      <c r="J122" s="115">
        <f>ABS(Balance!C88)</f>
        <v>0</v>
      </c>
    </row>
    <row r="123" spans="1:10" x14ac:dyDescent="0.2">
      <c r="A123" s="111" t="str">
        <f>Forside!$B$3</f>
        <v>Udfyldes automatisk</v>
      </c>
      <c r="B123" s="112">
        <f>Forside!$B$4</f>
        <v>2025</v>
      </c>
      <c r="C123" s="111" t="s">
        <v>525</v>
      </c>
      <c r="D123" s="111" t="s">
        <v>566</v>
      </c>
      <c r="E123" s="111">
        <v>36</v>
      </c>
      <c r="F123" s="111">
        <v>23</v>
      </c>
      <c r="G123" s="111" t="s">
        <v>510</v>
      </c>
      <c r="H123" s="111" t="s">
        <v>647</v>
      </c>
      <c r="I123" s="111" t="s">
        <v>634</v>
      </c>
      <c r="J123" s="115">
        <f>ABS(Balance!C89)</f>
        <v>0</v>
      </c>
    </row>
    <row r="124" spans="1:10" customFormat="1" x14ac:dyDescent="0.2">
      <c r="A124" s="111" t="str">
        <f>Forside!$B$3</f>
        <v>Udfyldes automatisk</v>
      </c>
      <c r="B124" s="112">
        <f>Forside!$B$4</f>
        <v>2025</v>
      </c>
      <c r="C124" s="111" t="s">
        <v>525</v>
      </c>
      <c r="D124" s="111" t="s">
        <v>566</v>
      </c>
      <c r="E124" s="111">
        <v>36</v>
      </c>
      <c r="F124" s="111">
        <v>23</v>
      </c>
      <c r="G124" s="111" t="s">
        <v>510</v>
      </c>
      <c r="H124" s="111" t="s">
        <v>651</v>
      </c>
      <c r="I124" s="111" t="s">
        <v>654</v>
      </c>
      <c r="J124" s="115">
        <f>ABS(Balance!C90)</f>
        <v>0</v>
      </c>
    </row>
    <row r="125" spans="1:10" x14ac:dyDescent="0.2">
      <c r="A125" s="111" t="str">
        <f>Forside!$B$3</f>
        <v>Udfyldes automatisk</v>
      </c>
      <c r="B125" s="112">
        <f>Forside!$B$4</f>
        <v>2025</v>
      </c>
      <c r="C125" s="111" t="s">
        <v>525</v>
      </c>
      <c r="D125" s="111" t="s">
        <v>566</v>
      </c>
      <c r="E125" s="111">
        <v>37</v>
      </c>
      <c r="F125" s="111">
        <v>23</v>
      </c>
      <c r="G125" s="111" t="s">
        <v>510</v>
      </c>
      <c r="H125" s="111" t="s">
        <v>652</v>
      </c>
      <c r="I125" s="111" t="s">
        <v>650</v>
      </c>
      <c r="J125" s="115">
        <f>ABS(Balance!C91)</f>
        <v>0</v>
      </c>
    </row>
    <row r="126" spans="1:10" x14ac:dyDescent="0.2">
      <c r="A126" s="111" t="str">
        <f>Forside!$B$3</f>
        <v>Udfyldes automatisk</v>
      </c>
      <c r="B126" s="112">
        <f>Forside!$B$4</f>
        <v>2025</v>
      </c>
      <c r="C126" s="111" t="s">
        <v>525</v>
      </c>
      <c r="D126" s="111" t="s">
        <v>566</v>
      </c>
      <c r="E126" s="111">
        <v>37</v>
      </c>
      <c r="F126" s="111">
        <v>23</v>
      </c>
      <c r="G126" s="111" t="s">
        <v>510</v>
      </c>
      <c r="H126" s="111" t="s">
        <v>653</v>
      </c>
      <c r="I126" s="111" t="s">
        <v>588</v>
      </c>
      <c r="J126" s="115">
        <f>ABS(Balance!C92)</f>
        <v>0</v>
      </c>
    </row>
    <row r="127" spans="1:10" x14ac:dyDescent="0.2">
      <c r="A127" s="111" t="str">
        <f>Forside!$B$3</f>
        <v>Udfyldes automatisk</v>
      </c>
      <c r="B127" s="112">
        <f>Forside!$B$4</f>
        <v>2025</v>
      </c>
      <c r="C127" s="111" t="s">
        <v>525</v>
      </c>
      <c r="D127" s="111" t="s">
        <v>566</v>
      </c>
      <c r="E127" s="111">
        <v>38</v>
      </c>
      <c r="F127" s="111">
        <v>23</v>
      </c>
      <c r="G127" s="111" t="s">
        <v>510</v>
      </c>
      <c r="H127" s="111" t="s">
        <v>655</v>
      </c>
      <c r="I127" s="111" t="s">
        <v>248</v>
      </c>
      <c r="J127" s="115">
        <f>ABS(Balance!C93)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3">
    <tabColor theme="0" tint="-0.34998626667073579"/>
  </sheetPr>
  <dimension ref="A1:K42"/>
  <sheetViews>
    <sheetView showGridLines="0" workbookViewId="0">
      <selection activeCell="F27" sqref="F27"/>
    </sheetView>
  </sheetViews>
  <sheetFormatPr defaultRowHeight="12.75" x14ac:dyDescent="0.2"/>
  <cols>
    <col min="1" max="1" width="10.5703125" customWidth="1"/>
    <col min="3" max="3" width="70.85546875" bestFit="1" customWidth="1"/>
    <col min="4" max="4" width="17.5703125" bestFit="1" customWidth="1"/>
    <col min="6" max="6" width="11.7109375" bestFit="1" customWidth="1"/>
    <col min="8" max="8" width="18.140625" bestFit="1" customWidth="1"/>
    <col min="9" max="9" width="16.85546875" bestFit="1" customWidth="1"/>
    <col min="10" max="10" width="16.28515625" bestFit="1" customWidth="1"/>
    <col min="11" max="11" width="22" bestFit="1" customWidth="1"/>
  </cols>
  <sheetData>
    <row r="1" spans="1:11" x14ac:dyDescent="0.2">
      <c r="A1" t="s">
        <v>425</v>
      </c>
      <c r="C1" t="s">
        <v>426</v>
      </c>
      <c r="D1" t="s">
        <v>225</v>
      </c>
      <c r="F1" s="65" t="s">
        <v>479</v>
      </c>
      <c r="G1" s="65" t="s">
        <v>81</v>
      </c>
      <c r="H1" s="70" t="s">
        <v>411</v>
      </c>
      <c r="I1" s="71" t="s">
        <v>487</v>
      </c>
      <c r="J1" s="72" t="s">
        <v>416</v>
      </c>
      <c r="K1" s="72" t="s">
        <v>417</v>
      </c>
    </row>
    <row r="2" spans="1:11" x14ac:dyDescent="0.2">
      <c r="A2" t="s">
        <v>427</v>
      </c>
      <c r="C2" s="82" t="s">
        <v>677</v>
      </c>
      <c r="D2" s="82" t="s">
        <v>661</v>
      </c>
      <c r="F2" s="66" t="s">
        <v>480</v>
      </c>
      <c r="G2" s="66" t="s">
        <v>484</v>
      </c>
      <c r="H2" s="66" t="s">
        <v>488</v>
      </c>
      <c r="I2" t="s">
        <v>489</v>
      </c>
      <c r="J2" t="s">
        <v>490</v>
      </c>
      <c r="K2">
        <v>2021</v>
      </c>
    </row>
    <row r="3" spans="1:11" x14ac:dyDescent="0.2">
      <c r="A3" t="s">
        <v>428</v>
      </c>
      <c r="C3" s="82" t="s">
        <v>676</v>
      </c>
      <c r="D3" s="82" t="s">
        <v>429</v>
      </c>
      <c r="F3" s="67" t="s">
        <v>481</v>
      </c>
      <c r="G3" s="67" t="s">
        <v>485</v>
      </c>
      <c r="H3" t="s">
        <v>504</v>
      </c>
      <c r="I3" t="s">
        <v>491</v>
      </c>
      <c r="J3" t="s">
        <v>492</v>
      </c>
      <c r="K3">
        <v>2022</v>
      </c>
    </row>
    <row r="4" spans="1:11" x14ac:dyDescent="0.2">
      <c r="A4" t="s">
        <v>430</v>
      </c>
      <c r="C4" s="82" t="s">
        <v>432</v>
      </c>
      <c r="D4" s="82" t="s">
        <v>431</v>
      </c>
      <c r="F4" s="66" t="s">
        <v>482</v>
      </c>
      <c r="H4" s="67" t="s">
        <v>721</v>
      </c>
      <c r="I4" t="s">
        <v>493</v>
      </c>
      <c r="K4">
        <v>2023</v>
      </c>
    </row>
    <row r="5" spans="1:11" x14ac:dyDescent="0.2">
      <c r="A5" t="s">
        <v>433</v>
      </c>
      <c r="C5" s="82" t="s">
        <v>435</v>
      </c>
      <c r="D5" s="82" t="s">
        <v>434</v>
      </c>
      <c r="H5" t="s">
        <v>241</v>
      </c>
      <c r="I5" t="s">
        <v>494</v>
      </c>
      <c r="K5">
        <v>2024</v>
      </c>
    </row>
    <row r="6" spans="1:11" x14ac:dyDescent="0.2">
      <c r="C6" s="82" t="s">
        <v>662</v>
      </c>
      <c r="D6" s="82" t="s">
        <v>436</v>
      </c>
      <c r="H6" t="s">
        <v>722</v>
      </c>
      <c r="I6" t="s">
        <v>495</v>
      </c>
      <c r="K6">
        <v>2025</v>
      </c>
    </row>
    <row r="7" spans="1:11" x14ac:dyDescent="0.2">
      <c r="C7" s="82" t="s">
        <v>438</v>
      </c>
      <c r="D7" s="82" t="s">
        <v>437</v>
      </c>
      <c r="I7" s="73" t="s">
        <v>496</v>
      </c>
      <c r="K7">
        <v>2026</v>
      </c>
    </row>
    <row r="8" spans="1:11" x14ac:dyDescent="0.2">
      <c r="C8" s="82" t="s">
        <v>440</v>
      </c>
      <c r="D8" s="82" t="s">
        <v>439</v>
      </c>
      <c r="I8" s="74" t="s">
        <v>497</v>
      </c>
      <c r="K8">
        <v>2027</v>
      </c>
    </row>
    <row r="9" spans="1:11" x14ac:dyDescent="0.2">
      <c r="C9" s="82" t="s">
        <v>442</v>
      </c>
      <c r="D9" s="82" t="s">
        <v>441</v>
      </c>
      <c r="I9" s="73" t="s">
        <v>498</v>
      </c>
      <c r="K9">
        <v>2028</v>
      </c>
    </row>
    <row r="10" spans="1:11" x14ac:dyDescent="0.2">
      <c r="C10" s="82" t="s">
        <v>444</v>
      </c>
      <c r="D10" s="82" t="s">
        <v>443</v>
      </c>
      <c r="I10" t="s">
        <v>499</v>
      </c>
      <c r="K10">
        <v>2029</v>
      </c>
    </row>
    <row r="11" spans="1:11" x14ac:dyDescent="0.2">
      <c r="C11" s="82" t="s">
        <v>446</v>
      </c>
      <c r="D11" s="82" t="s">
        <v>445</v>
      </c>
      <c r="I11" t="s">
        <v>500</v>
      </c>
      <c r="K11">
        <v>2030</v>
      </c>
    </row>
    <row r="12" spans="1:11" x14ac:dyDescent="0.2">
      <c r="C12" s="82" t="s">
        <v>448</v>
      </c>
      <c r="D12" s="82" t="s">
        <v>447</v>
      </c>
      <c r="I12" t="s">
        <v>498</v>
      </c>
      <c r="K12">
        <v>2031</v>
      </c>
    </row>
    <row r="13" spans="1:11" x14ac:dyDescent="0.2">
      <c r="C13" s="82" t="s">
        <v>450</v>
      </c>
      <c r="D13" s="82" t="s">
        <v>449</v>
      </c>
      <c r="K13">
        <v>2032</v>
      </c>
    </row>
    <row r="14" spans="1:11" x14ac:dyDescent="0.2">
      <c r="C14" s="82" t="s">
        <v>452</v>
      </c>
      <c r="D14" s="82" t="s">
        <v>451</v>
      </c>
      <c r="K14">
        <v>2033</v>
      </c>
    </row>
    <row r="15" spans="1:11" x14ac:dyDescent="0.2">
      <c r="C15" s="82" t="s">
        <v>454</v>
      </c>
      <c r="D15" s="82" t="s">
        <v>453</v>
      </c>
      <c r="K15">
        <v>2034</v>
      </c>
    </row>
    <row r="16" spans="1:11" x14ac:dyDescent="0.2">
      <c r="C16" s="82" t="s">
        <v>456</v>
      </c>
      <c r="D16" s="82" t="s">
        <v>455</v>
      </c>
      <c r="K16">
        <v>2035</v>
      </c>
    </row>
    <row r="17" spans="3:11" x14ac:dyDescent="0.2">
      <c r="C17" s="82" t="s">
        <v>458</v>
      </c>
      <c r="D17" s="82" t="s">
        <v>457</v>
      </c>
      <c r="K17">
        <v>2036</v>
      </c>
    </row>
    <row r="18" spans="3:11" x14ac:dyDescent="0.2">
      <c r="C18" s="82" t="s">
        <v>460</v>
      </c>
      <c r="D18" s="82" t="s">
        <v>459</v>
      </c>
      <c r="K18">
        <v>2037</v>
      </c>
    </row>
    <row r="19" spans="3:11" x14ac:dyDescent="0.2">
      <c r="C19" s="82" t="s">
        <v>462</v>
      </c>
      <c r="D19" s="82" t="s">
        <v>461</v>
      </c>
      <c r="K19">
        <v>2038</v>
      </c>
    </row>
    <row r="20" spans="3:11" x14ac:dyDescent="0.2">
      <c r="C20" s="82" t="s">
        <v>464</v>
      </c>
      <c r="D20" s="82" t="s">
        <v>463</v>
      </c>
      <c r="K20">
        <v>2039</v>
      </c>
    </row>
    <row r="21" spans="3:11" x14ac:dyDescent="0.2">
      <c r="C21" s="82" t="s">
        <v>466</v>
      </c>
      <c r="D21" s="82" t="s">
        <v>465</v>
      </c>
      <c r="K21">
        <v>2040</v>
      </c>
    </row>
    <row r="22" spans="3:11" x14ac:dyDescent="0.2">
      <c r="C22" s="82" t="s">
        <v>468</v>
      </c>
      <c r="D22" s="82" t="s">
        <v>467</v>
      </c>
      <c r="K22">
        <v>2041</v>
      </c>
    </row>
    <row r="23" spans="3:11" x14ac:dyDescent="0.2">
      <c r="C23" s="82" t="s">
        <v>470</v>
      </c>
      <c r="D23" s="82" t="s">
        <v>469</v>
      </c>
      <c r="K23">
        <v>2042</v>
      </c>
    </row>
    <row r="24" spans="3:11" x14ac:dyDescent="0.2">
      <c r="C24" s="82" t="s">
        <v>472</v>
      </c>
      <c r="D24" s="82" t="s">
        <v>471</v>
      </c>
      <c r="K24">
        <v>2043</v>
      </c>
    </row>
    <row r="25" spans="3:11" x14ac:dyDescent="0.2">
      <c r="C25" s="82" t="s">
        <v>474</v>
      </c>
      <c r="D25" s="82" t="s">
        <v>473</v>
      </c>
      <c r="K25">
        <v>2044</v>
      </c>
    </row>
    <row r="26" spans="3:11" x14ac:dyDescent="0.2">
      <c r="C26" s="82" t="s">
        <v>476</v>
      </c>
      <c r="D26" s="82" t="s">
        <v>475</v>
      </c>
      <c r="K26">
        <v>2045</v>
      </c>
    </row>
    <row r="27" spans="3:11" x14ac:dyDescent="0.2">
      <c r="C27" s="82" t="s">
        <v>478</v>
      </c>
      <c r="D27" s="82" t="s">
        <v>477</v>
      </c>
      <c r="K27">
        <v>2046</v>
      </c>
    </row>
    <row r="28" spans="3:11" x14ac:dyDescent="0.2">
      <c r="K28">
        <v>2047</v>
      </c>
    </row>
    <row r="29" spans="3:11" x14ac:dyDescent="0.2">
      <c r="K29">
        <v>2048</v>
      </c>
    </row>
    <row r="30" spans="3:11" x14ac:dyDescent="0.2">
      <c r="K30">
        <v>2049</v>
      </c>
    </row>
    <row r="31" spans="3:11" x14ac:dyDescent="0.2">
      <c r="K31">
        <v>2050</v>
      </c>
    </row>
    <row r="32" spans="3:11" x14ac:dyDescent="0.2">
      <c r="K32">
        <v>2051</v>
      </c>
    </row>
    <row r="33" spans="11:11" x14ac:dyDescent="0.2">
      <c r="K33">
        <v>2052</v>
      </c>
    </row>
    <row r="34" spans="11:11" x14ac:dyDescent="0.2">
      <c r="K34">
        <v>2053</v>
      </c>
    </row>
    <row r="35" spans="11:11" x14ac:dyDescent="0.2">
      <c r="K35">
        <v>2054</v>
      </c>
    </row>
    <row r="36" spans="11:11" x14ac:dyDescent="0.2">
      <c r="K36">
        <v>2055</v>
      </c>
    </row>
    <row r="37" spans="11:11" x14ac:dyDescent="0.2">
      <c r="K37">
        <v>2056</v>
      </c>
    </row>
    <row r="38" spans="11:11" x14ac:dyDescent="0.2">
      <c r="K38">
        <v>2057</v>
      </c>
    </row>
    <row r="39" spans="11:11" x14ac:dyDescent="0.2">
      <c r="K39">
        <v>2058</v>
      </c>
    </row>
    <row r="40" spans="11:11" x14ac:dyDescent="0.2">
      <c r="K40">
        <v>2059</v>
      </c>
    </row>
    <row r="41" spans="11:11" x14ac:dyDescent="0.2">
      <c r="K41">
        <v>2060</v>
      </c>
    </row>
    <row r="42" spans="11:11" x14ac:dyDescent="0.2">
      <c r="K42">
        <v>2999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tabColor rgb="FF0070C0"/>
  </sheetPr>
  <dimension ref="A1:D88"/>
  <sheetViews>
    <sheetView showGridLines="0" topLeftCell="B1" workbookViewId="0">
      <selection activeCell="C6" sqref="C6"/>
    </sheetView>
  </sheetViews>
  <sheetFormatPr defaultRowHeight="12.75" x14ac:dyDescent="0.2"/>
  <cols>
    <col min="1" max="1" width="13.7109375" hidden="1" customWidth="1"/>
    <col min="2" max="2" width="75" bestFit="1" customWidth="1"/>
    <col min="3" max="3" width="16.85546875" customWidth="1"/>
  </cols>
  <sheetData>
    <row r="1" spans="1:3" ht="15" x14ac:dyDescent="0.25">
      <c r="A1" s="120"/>
      <c r="B1" s="121" t="str">
        <f>IF(Forside!B2="Vælg institutionsnavn"," OBS! Institutionsnavn er ikke udfyldt på forsiden","")</f>
        <v xml:space="preserve"> OBS! Institutionsnavn er ikke udfyldt på forsiden</v>
      </c>
      <c r="C1" s="99"/>
    </row>
    <row r="2" spans="1:3" ht="15" x14ac:dyDescent="0.25">
      <c r="A2" s="120"/>
      <c r="B2" s="122"/>
      <c r="C2" s="100"/>
    </row>
    <row r="3" spans="1:3" ht="15" x14ac:dyDescent="0.25">
      <c r="A3" s="120"/>
      <c r="B3" s="123" t="s">
        <v>678</v>
      </c>
      <c r="C3" s="52"/>
    </row>
    <row r="4" spans="1:3" ht="15" x14ac:dyDescent="0.25">
      <c r="A4" s="124"/>
      <c r="B4" s="124"/>
      <c r="C4" s="89" t="s">
        <v>657</v>
      </c>
    </row>
    <row r="5" spans="1:3" ht="15.75" thickBot="1" x14ac:dyDescent="0.3">
      <c r="A5" s="125" t="s">
        <v>82</v>
      </c>
      <c r="B5" s="126" t="s">
        <v>7</v>
      </c>
      <c r="C5" s="105"/>
    </row>
    <row r="6" spans="1:3" ht="15.75" thickTop="1" x14ac:dyDescent="0.25">
      <c r="A6" s="122" t="s">
        <v>84</v>
      </c>
      <c r="B6" s="127" t="s">
        <v>83</v>
      </c>
      <c r="C6" s="106"/>
    </row>
    <row r="7" spans="1:3" ht="15" x14ac:dyDescent="0.25">
      <c r="A7" s="122" t="s">
        <v>86</v>
      </c>
      <c r="B7" s="127" t="s">
        <v>85</v>
      </c>
      <c r="C7" s="106"/>
    </row>
    <row r="8" spans="1:3" ht="15" x14ac:dyDescent="0.25">
      <c r="A8" s="122" t="s">
        <v>88</v>
      </c>
      <c r="B8" s="127" t="s">
        <v>87</v>
      </c>
      <c r="C8" s="106"/>
    </row>
    <row r="9" spans="1:3" ht="15" x14ac:dyDescent="0.25">
      <c r="A9" s="122" t="s">
        <v>90</v>
      </c>
      <c r="B9" s="127" t="s">
        <v>89</v>
      </c>
      <c r="C9" s="106"/>
    </row>
    <row r="10" spans="1:3" ht="15" x14ac:dyDescent="0.25">
      <c r="A10" s="122" t="s">
        <v>92</v>
      </c>
      <c r="B10" s="127" t="s">
        <v>401</v>
      </c>
      <c r="C10" s="106"/>
    </row>
    <row r="11" spans="1:3" ht="15" x14ac:dyDescent="0.25">
      <c r="A11" s="122" t="s">
        <v>94</v>
      </c>
      <c r="B11" s="127" t="s">
        <v>679</v>
      </c>
      <c r="C11" s="106"/>
    </row>
    <row r="12" spans="1:3" ht="15" x14ac:dyDescent="0.25">
      <c r="A12" s="122" t="s">
        <v>96</v>
      </c>
      <c r="B12" s="127" t="s">
        <v>95</v>
      </c>
      <c r="C12" s="106"/>
    </row>
    <row r="13" spans="1:3" ht="15" x14ac:dyDescent="0.25">
      <c r="A13" s="122" t="s">
        <v>98</v>
      </c>
      <c r="B13" s="127" t="s">
        <v>97</v>
      </c>
      <c r="C13" s="106"/>
    </row>
    <row r="14" spans="1:3" ht="15.75" thickBot="1" x14ac:dyDescent="0.3">
      <c r="A14" s="125" t="s">
        <v>100</v>
      </c>
      <c r="B14" s="126" t="s">
        <v>99</v>
      </c>
      <c r="C14" s="130">
        <f>SUM(C6:C13)</f>
        <v>0</v>
      </c>
    </row>
    <row r="15" spans="1:3" ht="15.75" thickTop="1" x14ac:dyDescent="0.25">
      <c r="A15" s="128" t="s">
        <v>111</v>
      </c>
      <c r="B15" s="129" t="s">
        <v>8</v>
      </c>
      <c r="C15" s="131"/>
    </row>
    <row r="16" spans="1:3" ht="15" x14ac:dyDescent="0.25">
      <c r="A16" s="122" t="s">
        <v>126</v>
      </c>
      <c r="B16" s="127" t="s">
        <v>101</v>
      </c>
      <c r="C16" s="106"/>
    </row>
    <row r="17" spans="1:3" ht="15" x14ac:dyDescent="0.25">
      <c r="A17" s="122" t="s">
        <v>127</v>
      </c>
      <c r="B17" s="127" t="s">
        <v>102</v>
      </c>
      <c r="C17" s="106"/>
    </row>
    <row r="18" spans="1:3" ht="15" x14ac:dyDescent="0.25">
      <c r="A18" s="122" t="s">
        <v>134</v>
      </c>
      <c r="B18" s="127" t="s">
        <v>103</v>
      </c>
      <c r="C18" s="106"/>
    </row>
    <row r="19" spans="1:3" ht="15" x14ac:dyDescent="0.25">
      <c r="A19" s="122" t="s">
        <v>135</v>
      </c>
      <c r="B19" s="127" t="s">
        <v>104</v>
      </c>
      <c r="C19" s="106"/>
    </row>
    <row r="20" spans="1:3" ht="15" x14ac:dyDescent="0.25">
      <c r="A20" s="122" t="s">
        <v>136</v>
      </c>
      <c r="B20" s="127" t="s">
        <v>105</v>
      </c>
      <c r="C20" s="106"/>
    </row>
    <row r="21" spans="1:3" ht="15" x14ac:dyDescent="0.25">
      <c r="A21" s="122" t="s">
        <v>396</v>
      </c>
      <c r="B21" s="127" t="s">
        <v>402</v>
      </c>
      <c r="C21" s="106"/>
    </row>
    <row r="22" spans="1:3" ht="15" x14ac:dyDescent="0.25">
      <c r="A22" s="122" t="s">
        <v>137</v>
      </c>
      <c r="B22" s="127" t="s">
        <v>214</v>
      </c>
      <c r="C22" s="106"/>
    </row>
    <row r="23" spans="1:3" ht="15.75" thickBot="1" x14ac:dyDescent="0.3">
      <c r="A23" s="125" t="s">
        <v>138</v>
      </c>
      <c r="B23" s="126" t="s">
        <v>99</v>
      </c>
      <c r="C23" s="130">
        <f>SUM(C16:C22)</f>
        <v>0</v>
      </c>
    </row>
    <row r="24" spans="1:3" ht="16.5" thickTop="1" thickBot="1" x14ac:dyDescent="0.3">
      <c r="A24" s="125" t="s">
        <v>139</v>
      </c>
      <c r="B24" s="126" t="s">
        <v>9</v>
      </c>
      <c r="C24" s="132"/>
    </row>
    <row r="25" spans="1:3" ht="15.75" thickTop="1" x14ac:dyDescent="0.25">
      <c r="A25" s="122" t="s">
        <v>140</v>
      </c>
      <c r="B25" s="127" t="s">
        <v>108</v>
      </c>
      <c r="C25" s="106"/>
    </row>
    <row r="26" spans="1:3" ht="15" x14ac:dyDescent="0.25">
      <c r="A26" s="122" t="s">
        <v>204</v>
      </c>
      <c r="B26" s="127" t="s">
        <v>109</v>
      </c>
      <c r="C26" s="106"/>
    </row>
    <row r="27" spans="1:3" ht="15" x14ac:dyDescent="0.25">
      <c r="A27" s="122" t="s">
        <v>141</v>
      </c>
      <c r="B27" s="127" t="s">
        <v>12</v>
      </c>
      <c r="C27" s="106"/>
    </row>
    <row r="28" spans="1:3" ht="15" x14ac:dyDescent="0.25">
      <c r="A28" s="122" t="s">
        <v>142</v>
      </c>
      <c r="B28" s="127" t="s">
        <v>110</v>
      </c>
      <c r="C28" s="106"/>
    </row>
    <row r="29" spans="1:3" ht="15.75" thickBot="1" x14ac:dyDescent="0.3">
      <c r="A29" s="125" t="s">
        <v>143</v>
      </c>
      <c r="B29" s="126" t="s">
        <v>99</v>
      </c>
      <c r="C29" s="130">
        <f>SUM(C25:C28)</f>
        <v>0</v>
      </c>
    </row>
    <row r="30" spans="1:3" ht="16.5" thickTop="1" thickBot="1" x14ac:dyDescent="0.3">
      <c r="A30" s="125" t="s">
        <v>144</v>
      </c>
      <c r="B30" s="126" t="s">
        <v>10</v>
      </c>
      <c r="C30" s="132"/>
    </row>
    <row r="31" spans="1:3" ht="15.75" thickTop="1" x14ac:dyDescent="0.25">
      <c r="A31" s="122" t="s">
        <v>145</v>
      </c>
      <c r="B31" s="127" t="s">
        <v>106</v>
      </c>
      <c r="C31" s="106"/>
    </row>
    <row r="32" spans="1:3" ht="15" x14ac:dyDescent="0.25">
      <c r="A32" s="122" t="s">
        <v>146</v>
      </c>
      <c r="B32" s="127" t="s">
        <v>107</v>
      </c>
      <c r="C32" s="106"/>
    </row>
    <row r="33" spans="1:3" ht="15" x14ac:dyDescent="0.25">
      <c r="A33" s="122" t="s">
        <v>147</v>
      </c>
      <c r="B33" s="127" t="s">
        <v>112</v>
      </c>
      <c r="C33" s="106"/>
    </row>
    <row r="34" spans="1:3" ht="15" x14ac:dyDescent="0.25">
      <c r="A34" s="122" t="s">
        <v>148</v>
      </c>
      <c r="B34" s="127" t="s">
        <v>149</v>
      </c>
      <c r="C34" s="106"/>
    </row>
    <row r="35" spans="1:3" ht="15" x14ac:dyDescent="0.25">
      <c r="A35" s="122" t="s">
        <v>403</v>
      </c>
      <c r="B35" s="127" t="s">
        <v>151</v>
      </c>
      <c r="C35" s="106"/>
    </row>
    <row r="36" spans="1:3" ht="15" x14ac:dyDescent="0.25">
      <c r="A36" s="122" t="s">
        <v>150</v>
      </c>
      <c r="B36" s="127" t="s">
        <v>113</v>
      </c>
      <c r="C36" s="106"/>
    </row>
    <row r="37" spans="1:3" ht="15.75" thickBot="1" x14ac:dyDescent="0.3">
      <c r="A37" s="125" t="s">
        <v>152</v>
      </c>
      <c r="B37" s="126" t="s">
        <v>99</v>
      </c>
      <c r="C37" s="130">
        <f>SUM(C31:C36)</f>
        <v>0</v>
      </c>
    </row>
    <row r="38" spans="1:3" ht="16.5" thickTop="1" thickBot="1" x14ac:dyDescent="0.3">
      <c r="A38" s="125" t="s">
        <v>153</v>
      </c>
      <c r="B38" s="126" t="s">
        <v>11</v>
      </c>
      <c r="C38" s="132"/>
    </row>
    <row r="39" spans="1:3" ht="15.75" thickTop="1" x14ac:dyDescent="0.25">
      <c r="A39" s="122" t="s">
        <v>154</v>
      </c>
      <c r="B39" s="127" t="s">
        <v>114</v>
      </c>
      <c r="C39" s="106"/>
    </row>
    <row r="40" spans="1:3" ht="15" x14ac:dyDescent="0.25">
      <c r="A40" s="122" t="s">
        <v>155</v>
      </c>
      <c r="B40" s="127" t="s">
        <v>115</v>
      </c>
      <c r="C40" s="106"/>
    </row>
    <row r="41" spans="1:3" ht="15" x14ac:dyDescent="0.25">
      <c r="A41" s="122" t="s">
        <v>156</v>
      </c>
      <c r="B41" s="127" t="s">
        <v>116</v>
      </c>
      <c r="C41" s="106"/>
    </row>
    <row r="42" spans="1:3" ht="15.75" thickBot="1" x14ac:dyDescent="0.3">
      <c r="A42" s="125" t="s">
        <v>157</v>
      </c>
      <c r="B42" s="126" t="s">
        <v>99</v>
      </c>
      <c r="C42" s="130">
        <f>SUM(C39:C41)</f>
        <v>0</v>
      </c>
    </row>
    <row r="43" spans="1:3" ht="16.5" thickTop="1" thickBot="1" x14ac:dyDescent="0.3">
      <c r="A43" s="125" t="s">
        <v>158</v>
      </c>
      <c r="B43" s="126" t="s">
        <v>13</v>
      </c>
      <c r="C43" s="132"/>
    </row>
    <row r="44" spans="1:3" ht="15.75" thickTop="1" x14ac:dyDescent="0.25">
      <c r="A44" s="122" t="s">
        <v>159</v>
      </c>
      <c r="B44" s="127" t="s">
        <v>114</v>
      </c>
      <c r="C44" s="106"/>
    </row>
    <row r="45" spans="1:3" ht="15" x14ac:dyDescent="0.25">
      <c r="A45" s="122" t="s">
        <v>160</v>
      </c>
      <c r="B45" s="127" t="s">
        <v>115</v>
      </c>
      <c r="C45" s="106"/>
    </row>
    <row r="46" spans="1:3" ht="15" x14ac:dyDescent="0.25">
      <c r="A46" s="122" t="s">
        <v>161</v>
      </c>
      <c r="B46" s="127" t="s">
        <v>116</v>
      </c>
      <c r="C46" s="106"/>
    </row>
    <row r="47" spans="1:3" ht="15.75" thickBot="1" x14ac:dyDescent="0.3">
      <c r="A47" s="125" t="s">
        <v>162</v>
      </c>
      <c r="B47" s="126" t="s">
        <v>99</v>
      </c>
      <c r="C47" s="130">
        <f>SUM(C44:C46)</f>
        <v>0</v>
      </c>
    </row>
    <row r="48" spans="1:3" ht="16.5" thickTop="1" thickBot="1" x14ac:dyDescent="0.3">
      <c r="A48" s="125" t="s">
        <v>163</v>
      </c>
      <c r="B48" s="126" t="s">
        <v>14</v>
      </c>
      <c r="C48" s="132"/>
    </row>
    <row r="49" spans="1:3" ht="15.75" thickTop="1" x14ac:dyDescent="0.25">
      <c r="A49" s="122" t="s">
        <v>164</v>
      </c>
      <c r="B49" s="127" t="s">
        <v>114</v>
      </c>
      <c r="C49" s="106"/>
    </row>
    <row r="50" spans="1:3" ht="15" x14ac:dyDescent="0.25">
      <c r="A50" s="122" t="s">
        <v>165</v>
      </c>
      <c r="B50" s="127" t="s">
        <v>115</v>
      </c>
      <c r="C50" s="106"/>
    </row>
    <row r="51" spans="1:3" ht="15" x14ac:dyDescent="0.25">
      <c r="A51" s="122" t="s">
        <v>166</v>
      </c>
      <c r="B51" s="127" t="s">
        <v>116</v>
      </c>
      <c r="C51" s="106"/>
    </row>
    <row r="52" spans="1:3" ht="15.75" thickBot="1" x14ac:dyDescent="0.3">
      <c r="A52" s="125" t="s">
        <v>167</v>
      </c>
      <c r="B52" s="126" t="s">
        <v>99</v>
      </c>
      <c r="C52" s="130">
        <f>SUM(C49:C51)</f>
        <v>0</v>
      </c>
    </row>
    <row r="53" spans="1:3" ht="16.5" thickTop="1" thickBot="1" x14ac:dyDescent="0.3">
      <c r="A53" s="125" t="s">
        <v>168</v>
      </c>
      <c r="B53" s="126" t="s">
        <v>215</v>
      </c>
      <c r="C53" s="132"/>
    </row>
    <row r="54" spans="1:3" ht="15.75" thickTop="1" x14ac:dyDescent="0.25">
      <c r="A54" s="122" t="s">
        <v>169</v>
      </c>
      <c r="B54" s="127" t="s">
        <v>114</v>
      </c>
      <c r="C54" s="106"/>
    </row>
    <row r="55" spans="1:3" ht="15" x14ac:dyDescent="0.25">
      <c r="A55" s="122" t="s">
        <v>170</v>
      </c>
      <c r="B55" s="127" t="s">
        <v>115</v>
      </c>
      <c r="C55" s="106"/>
    </row>
    <row r="56" spans="1:3" ht="15" x14ac:dyDescent="0.25">
      <c r="A56" s="122" t="s">
        <v>171</v>
      </c>
      <c r="B56" s="127" t="s">
        <v>116</v>
      </c>
      <c r="C56" s="106"/>
    </row>
    <row r="57" spans="1:3" ht="15.75" thickBot="1" x14ac:dyDescent="0.3">
      <c r="A57" s="125" t="s">
        <v>172</v>
      </c>
      <c r="B57" s="126" t="s">
        <v>99</v>
      </c>
      <c r="C57" s="130">
        <f>SUM(C54:C56)</f>
        <v>0</v>
      </c>
    </row>
    <row r="58" spans="1:3" ht="16.5" thickTop="1" thickBot="1" x14ac:dyDescent="0.3">
      <c r="A58" s="125" t="s">
        <v>173</v>
      </c>
      <c r="B58" s="126" t="s">
        <v>659</v>
      </c>
      <c r="C58" s="132"/>
    </row>
    <row r="59" spans="1:3" ht="15.75" thickTop="1" x14ac:dyDescent="0.25">
      <c r="A59" s="122" t="s">
        <v>174</v>
      </c>
      <c r="B59" s="127" t="s">
        <v>114</v>
      </c>
      <c r="C59" s="106"/>
    </row>
    <row r="60" spans="1:3" ht="15" x14ac:dyDescent="0.25">
      <c r="A60" s="122" t="s">
        <v>175</v>
      </c>
      <c r="B60" s="127" t="s">
        <v>115</v>
      </c>
      <c r="C60" s="106"/>
    </row>
    <row r="61" spans="1:3" ht="15" x14ac:dyDescent="0.25">
      <c r="A61" s="122" t="s">
        <v>176</v>
      </c>
      <c r="B61" s="127" t="s">
        <v>116</v>
      </c>
      <c r="C61" s="106"/>
    </row>
    <row r="62" spans="1:3" ht="15.75" thickBot="1" x14ac:dyDescent="0.3">
      <c r="A62" s="125" t="s">
        <v>177</v>
      </c>
      <c r="B62" s="126" t="s">
        <v>99</v>
      </c>
      <c r="C62" s="107">
        <f>SUM(C59:C61)</f>
        <v>0</v>
      </c>
    </row>
    <row r="63" spans="1:3" ht="16.5" thickTop="1" thickBot="1" x14ac:dyDescent="0.3">
      <c r="A63" s="125" t="s">
        <v>178</v>
      </c>
      <c r="B63" s="126" t="s">
        <v>16</v>
      </c>
      <c r="C63" s="105"/>
    </row>
    <row r="64" spans="1:3" ht="15.75" thickTop="1" x14ac:dyDescent="0.25">
      <c r="A64" s="122" t="s">
        <v>179</v>
      </c>
      <c r="B64" s="127" t="s">
        <v>114</v>
      </c>
      <c r="C64" s="106"/>
    </row>
    <row r="65" spans="1:4" ht="15" x14ac:dyDescent="0.25">
      <c r="A65" s="122" t="s">
        <v>180</v>
      </c>
      <c r="B65" s="127" t="s">
        <v>115</v>
      </c>
      <c r="C65" s="106"/>
    </row>
    <row r="66" spans="1:4" ht="15" x14ac:dyDescent="0.25">
      <c r="A66" s="122" t="s">
        <v>181</v>
      </c>
      <c r="B66" s="127" t="s">
        <v>116</v>
      </c>
      <c r="C66" s="106"/>
    </row>
    <row r="67" spans="1:4" ht="15.75" thickBot="1" x14ac:dyDescent="0.3">
      <c r="A67" s="125" t="s">
        <v>182</v>
      </c>
      <c r="B67" s="126" t="s">
        <v>99</v>
      </c>
      <c r="C67" s="130">
        <f>SUM(C64:C66)</f>
        <v>0</v>
      </c>
    </row>
    <row r="68" spans="1:4" ht="16.5" thickTop="1" thickBot="1" x14ac:dyDescent="0.3">
      <c r="A68" s="125" t="s">
        <v>183</v>
      </c>
      <c r="B68" s="126" t="s">
        <v>17</v>
      </c>
      <c r="C68" s="132"/>
    </row>
    <row r="69" spans="1:4" ht="15.75" thickTop="1" x14ac:dyDescent="0.25">
      <c r="A69" s="122" t="s">
        <v>184</v>
      </c>
      <c r="B69" s="127" t="s">
        <v>114</v>
      </c>
      <c r="C69" s="106"/>
    </row>
    <row r="70" spans="1:4" ht="15" x14ac:dyDescent="0.25">
      <c r="A70" s="122" t="s">
        <v>185</v>
      </c>
      <c r="B70" s="127" t="s">
        <v>117</v>
      </c>
      <c r="C70" s="106"/>
    </row>
    <row r="71" spans="1:4" ht="15" x14ac:dyDescent="0.25">
      <c r="A71" s="122" t="s">
        <v>186</v>
      </c>
      <c r="B71" s="127" t="s">
        <v>115</v>
      </c>
      <c r="C71" s="106"/>
    </row>
    <row r="72" spans="1:4" ht="15" x14ac:dyDescent="0.25">
      <c r="A72" s="122" t="s">
        <v>187</v>
      </c>
      <c r="B72" s="127" t="s">
        <v>397</v>
      </c>
      <c r="C72" s="106"/>
    </row>
    <row r="73" spans="1:4" ht="15" x14ac:dyDescent="0.25">
      <c r="A73" s="122" t="s">
        <v>188</v>
      </c>
      <c r="B73" s="127" t="s">
        <v>116</v>
      </c>
      <c r="C73" s="106"/>
    </row>
    <row r="74" spans="1:4" ht="15.75" thickBot="1" x14ac:dyDescent="0.3">
      <c r="A74" s="125" t="s">
        <v>189</v>
      </c>
      <c r="B74" s="126" t="s">
        <v>99</v>
      </c>
      <c r="C74" s="130">
        <f>SUM(C69:C73)</f>
        <v>0</v>
      </c>
    </row>
    <row r="75" spans="1:4" ht="16.5" thickTop="1" thickBot="1" x14ac:dyDescent="0.3">
      <c r="A75" s="125" t="s">
        <v>190</v>
      </c>
      <c r="B75" s="126" t="s">
        <v>18</v>
      </c>
      <c r="C75" s="132"/>
    </row>
    <row r="76" spans="1:4" ht="15.75" thickTop="1" x14ac:dyDescent="0.25">
      <c r="A76" s="122" t="s">
        <v>191</v>
      </c>
      <c r="B76" s="127" t="s">
        <v>119</v>
      </c>
      <c r="C76" s="106"/>
    </row>
    <row r="77" spans="1:4" ht="15" x14ac:dyDescent="0.25">
      <c r="A77" s="122" t="s">
        <v>192</v>
      </c>
      <c r="B77" s="127" t="s">
        <v>120</v>
      </c>
      <c r="C77" s="106"/>
    </row>
    <row r="78" spans="1:4" ht="15.75" thickBot="1" x14ac:dyDescent="0.3">
      <c r="A78" s="125" t="s">
        <v>193</v>
      </c>
      <c r="B78" s="126" t="s">
        <v>121</v>
      </c>
      <c r="C78" s="130">
        <f>SUM(C76:C77)</f>
        <v>0</v>
      </c>
    </row>
    <row r="79" spans="1:4" ht="16.5" thickTop="1" thickBot="1" x14ac:dyDescent="0.3">
      <c r="A79" s="125" t="s">
        <v>194</v>
      </c>
      <c r="B79" s="126" t="s">
        <v>19</v>
      </c>
      <c r="C79" s="132"/>
      <c r="D79" s="62" t="s">
        <v>5</v>
      </c>
    </row>
    <row r="80" spans="1:4" ht="15.75" thickTop="1" x14ac:dyDescent="0.25">
      <c r="A80" s="122" t="s">
        <v>195</v>
      </c>
      <c r="B80" s="127" t="s">
        <v>122</v>
      </c>
      <c r="C80" s="106"/>
    </row>
    <row r="81" spans="1:4" ht="15" x14ac:dyDescent="0.25">
      <c r="A81" s="122" t="s">
        <v>196</v>
      </c>
      <c r="B81" s="127" t="s">
        <v>123</v>
      </c>
      <c r="C81" s="106"/>
    </row>
    <row r="82" spans="1:4" ht="15.75" thickBot="1" x14ac:dyDescent="0.3">
      <c r="A82" s="128" t="s">
        <v>197</v>
      </c>
      <c r="B82" s="129" t="s">
        <v>124</v>
      </c>
      <c r="C82" s="130">
        <f>SUM(C80:C81)</f>
        <v>0</v>
      </c>
    </row>
    <row r="83" spans="1:4" ht="16.5" thickTop="1" thickBot="1" x14ac:dyDescent="0.3">
      <c r="A83" s="125" t="s">
        <v>198</v>
      </c>
      <c r="B83" s="126" t="s">
        <v>125</v>
      </c>
      <c r="C83" s="130">
        <f>ABS(C78)-ABS(C82)</f>
        <v>0</v>
      </c>
      <c r="D83" t="s">
        <v>682</v>
      </c>
    </row>
    <row r="84" spans="1:4" ht="16.5" thickTop="1" thickBot="1" x14ac:dyDescent="0.3">
      <c r="A84" s="125" t="s">
        <v>199</v>
      </c>
      <c r="B84" s="126" t="s">
        <v>1</v>
      </c>
      <c r="C84" s="132"/>
    </row>
    <row r="85" spans="1:4" ht="15.75" thickTop="1" x14ac:dyDescent="0.25">
      <c r="A85" s="122" t="s">
        <v>200</v>
      </c>
      <c r="B85" s="127" t="s">
        <v>128</v>
      </c>
      <c r="C85" s="106"/>
    </row>
    <row r="86" spans="1:4" ht="15" x14ac:dyDescent="0.25">
      <c r="A86" s="122" t="s">
        <v>201</v>
      </c>
      <c r="B86" s="127" t="s">
        <v>129</v>
      </c>
      <c r="C86" s="106"/>
    </row>
    <row r="87" spans="1:4" ht="15.75" thickBot="1" x14ac:dyDescent="0.3">
      <c r="A87" s="125" t="s">
        <v>202</v>
      </c>
      <c r="B87" s="126" t="s">
        <v>203</v>
      </c>
      <c r="C87" s="130">
        <f>ABS(C85)-ABS(C86)</f>
        <v>0</v>
      </c>
      <c r="D87" t="s">
        <v>682</v>
      </c>
    </row>
    <row r="88" spans="1:4" ht="13.5" thickTop="1" x14ac:dyDescent="0.2"/>
  </sheetData>
  <sheetProtection algorithmName="SHA-512" hashValue="bIfZgN5cQqRsk7RcvpguBjEXTQnUgCTrp6HwdqeQzbzdIzIOawnwffa0rNicEl5TduadZAdJPk2QV0YQMVF6Lw==" saltValue="6ihN/YZt1Ihalhg6YYTVCw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15">
    <tabColor rgb="FF0070C0"/>
  </sheetPr>
  <dimension ref="A1:D96"/>
  <sheetViews>
    <sheetView showGridLines="0" zoomScaleNormal="100" workbookViewId="0">
      <pane ySplit="3" topLeftCell="A4" activePane="bottomLeft" state="frozen"/>
      <selection activeCell="D97" sqref="D97"/>
      <selection pane="bottomLeft" activeCell="C6" sqref="C6"/>
    </sheetView>
  </sheetViews>
  <sheetFormatPr defaultRowHeight="12.75" x14ac:dyDescent="0.2"/>
  <cols>
    <col min="1" max="1" width="11.28515625" hidden="1" customWidth="1"/>
    <col min="2" max="2" width="63.5703125" bestFit="1" customWidth="1"/>
    <col min="3" max="3" width="18.85546875" customWidth="1"/>
  </cols>
  <sheetData>
    <row r="1" spans="1:4" ht="15" x14ac:dyDescent="0.25">
      <c r="B1" s="99" t="str">
        <f>IF(Forside!B2="Vælg institutionsnavn"," OBS! Institutionsnavn er ikke udfyldt på forsiden","")</f>
        <v xml:space="preserve"> OBS! Institutionsnavn er ikke udfyldt på forsiden</v>
      </c>
    </row>
    <row r="2" spans="1:4" ht="15" x14ac:dyDescent="0.25">
      <c r="B2" s="53"/>
    </row>
    <row r="3" spans="1:4" ht="15" x14ac:dyDescent="0.25">
      <c r="A3" s="133"/>
      <c r="B3" s="133"/>
      <c r="C3" s="90" t="s">
        <v>657</v>
      </c>
    </row>
    <row r="4" spans="1:4" ht="15" x14ac:dyDescent="0.25">
      <c r="A4" s="134" t="s">
        <v>326</v>
      </c>
      <c r="B4" s="134" t="s">
        <v>3</v>
      </c>
      <c r="C4" s="104"/>
    </row>
    <row r="5" spans="1:4" ht="15" x14ac:dyDescent="0.25">
      <c r="A5" s="134" t="s">
        <v>327</v>
      </c>
      <c r="B5" s="134" t="s">
        <v>23</v>
      </c>
      <c r="C5" s="104"/>
    </row>
    <row r="6" spans="1:4" ht="15" x14ac:dyDescent="0.25">
      <c r="A6" s="135" t="s">
        <v>328</v>
      </c>
      <c r="B6" s="135" t="s">
        <v>614</v>
      </c>
      <c r="C6" s="103"/>
      <c r="D6" s="55"/>
    </row>
    <row r="7" spans="1:4" ht="15" x14ac:dyDescent="0.25">
      <c r="A7" s="135" t="s">
        <v>329</v>
      </c>
      <c r="B7" s="135" t="s">
        <v>615</v>
      </c>
      <c r="C7" s="103"/>
      <c r="D7" s="55"/>
    </row>
    <row r="8" spans="1:4" ht="15" x14ac:dyDescent="0.25">
      <c r="A8" s="135" t="s">
        <v>330</v>
      </c>
      <c r="B8" s="135" t="s">
        <v>616</v>
      </c>
      <c r="C8" s="103"/>
      <c r="D8" s="55"/>
    </row>
    <row r="9" spans="1:4" ht="15" x14ac:dyDescent="0.25">
      <c r="A9" s="136" t="s">
        <v>505</v>
      </c>
      <c r="B9" s="136" t="s">
        <v>24</v>
      </c>
      <c r="C9" s="141">
        <f>SUM(C6:C8)</f>
        <v>0</v>
      </c>
      <c r="D9" s="55"/>
    </row>
    <row r="10" spans="1:4" ht="15" x14ac:dyDescent="0.25">
      <c r="A10" s="134" t="s">
        <v>506</v>
      </c>
      <c r="B10" s="134" t="s">
        <v>53</v>
      </c>
      <c r="C10" s="142"/>
      <c r="D10" s="55"/>
    </row>
    <row r="11" spans="1:4" ht="15" x14ac:dyDescent="0.25">
      <c r="A11" s="135" t="s">
        <v>331</v>
      </c>
      <c r="B11" s="135" t="s">
        <v>617</v>
      </c>
      <c r="C11" s="103"/>
      <c r="D11" s="55"/>
    </row>
    <row r="12" spans="1:4" ht="15" x14ac:dyDescent="0.25">
      <c r="A12" s="135" t="s">
        <v>332</v>
      </c>
      <c r="B12" s="135" t="s">
        <v>618</v>
      </c>
      <c r="C12" s="103"/>
      <c r="D12" s="55"/>
    </row>
    <row r="13" spans="1:4" ht="15" x14ac:dyDescent="0.25">
      <c r="A13" s="135" t="s">
        <v>82</v>
      </c>
      <c r="B13" s="135" t="s">
        <v>619</v>
      </c>
      <c r="C13" s="103"/>
      <c r="D13" s="55"/>
    </row>
    <row r="14" spans="1:4" ht="15" x14ac:dyDescent="0.25">
      <c r="A14" s="135" t="s">
        <v>333</v>
      </c>
      <c r="B14" s="135" t="s">
        <v>620</v>
      </c>
      <c r="C14" s="103"/>
      <c r="D14" s="55"/>
    </row>
    <row r="15" spans="1:4" ht="15" x14ac:dyDescent="0.25">
      <c r="A15" s="135" t="s">
        <v>334</v>
      </c>
      <c r="B15" s="135" t="s">
        <v>621</v>
      </c>
      <c r="C15" s="103"/>
      <c r="D15" s="55"/>
    </row>
    <row r="16" spans="1:4" ht="15" x14ac:dyDescent="0.25">
      <c r="A16" s="135" t="s">
        <v>335</v>
      </c>
      <c r="B16" s="135" t="s">
        <v>622</v>
      </c>
      <c r="C16" s="103"/>
      <c r="D16" s="55"/>
    </row>
    <row r="17" spans="1:4" ht="15" x14ac:dyDescent="0.25">
      <c r="A17" s="135" t="s">
        <v>336</v>
      </c>
      <c r="B17" s="135" t="s">
        <v>623</v>
      </c>
      <c r="C17" s="103"/>
      <c r="D17" s="55"/>
    </row>
    <row r="18" spans="1:4" ht="15" x14ac:dyDescent="0.25">
      <c r="A18" s="135" t="s">
        <v>337</v>
      </c>
      <c r="B18" s="135" t="s">
        <v>624</v>
      </c>
      <c r="C18" s="103"/>
      <c r="D18" s="55"/>
    </row>
    <row r="19" spans="1:4" ht="15" x14ac:dyDescent="0.25">
      <c r="A19" s="136" t="s">
        <v>338</v>
      </c>
      <c r="B19" s="136" t="s">
        <v>27</v>
      </c>
      <c r="C19" s="141">
        <f>SUM(C11:C18)</f>
        <v>0</v>
      </c>
      <c r="D19" s="55"/>
    </row>
    <row r="20" spans="1:4" ht="15" x14ac:dyDescent="0.25">
      <c r="A20" s="134" t="s">
        <v>339</v>
      </c>
      <c r="B20" s="134" t="s">
        <v>58</v>
      </c>
      <c r="C20" s="142"/>
      <c r="D20" s="55"/>
    </row>
    <row r="21" spans="1:4" ht="15" x14ac:dyDescent="0.25">
      <c r="A21" s="135" t="s">
        <v>340</v>
      </c>
      <c r="B21" s="135" t="s">
        <v>625</v>
      </c>
      <c r="C21" s="103"/>
      <c r="D21" s="55"/>
    </row>
    <row r="22" spans="1:4" ht="15" x14ac:dyDescent="0.25">
      <c r="A22" s="135" t="s">
        <v>341</v>
      </c>
      <c r="B22" s="135" t="s">
        <v>626</v>
      </c>
      <c r="C22" s="103"/>
      <c r="D22" s="55"/>
    </row>
    <row r="23" spans="1:4" ht="15" x14ac:dyDescent="0.25">
      <c r="A23" s="135" t="s">
        <v>84</v>
      </c>
      <c r="B23" s="135" t="s">
        <v>627</v>
      </c>
      <c r="C23" s="103"/>
      <c r="D23" s="55"/>
    </row>
    <row r="24" spans="1:4" ht="15" x14ac:dyDescent="0.25">
      <c r="A24" s="135" t="s">
        <v>342</v>
      </c>
      <c r="B24" s="135" t="s">
        <v>628</v>
      </c>
      <c r="C24" s="103"/>
      <c r="D24" s="55"/>
    </row>
    <row r="25" spans="1:4" ht="15" x14ac:dyDescent="0.25">
      <c r="A25" s="135" t="s">
        <v>343</v>
      </c>
      <c r="B25" s="135" t="s">
        <v>629</v>
      </c>
      <c r="C25" s="103"/>
      <c r="D25" s="55"/>
    </row>
    <row r="26" spans="1:4" ht="15" x14ac:dyDescent="0.25">
      <c r="A26" s="135" t="s">
        <v>344</v>
      </c>
      <c r="B26" s="135" t="s">
        <v>683</v>
      </c>
      <c r="C26" s="103"/>
      <c r="D26" s="55"/>
    </row>
    <row r="27" spans="1:4" ht="15" x14ac:dyDescent="0.25">
      <c r="A27" s="135" t="s">
        <v>346</v>
      </c>
      <c r="B27" s="135" t="s">
        <v>684</v>
      </c>
      <c r="C27" s="103"/>
      <c r="D27" s="55"/>
    </row>
    <row r="28" spans="1:4" ht="15" x14ac:dyDescent="0.25">
      <c r="A28" s="135" t="s">
        <v>348</v>
      </c>
      <c r="B28" s="135" t="s">
        <v>685</v>
      </c>
      <c r="C28" s="103"/>
      <c r="D28" s="55"/>
    </row>
    <row r="29" spans="1:4" ht="15" x14ac:dyDescent="0.25">
      <c r="A29" s="136" t="s">
        <v>349</v>
      </c>
      <c r="B29" s="136" t="s">
        <v>30</v>
      </c>
      <c r="C29" s="141">
        <f>SUM(C21:C28)</f>
        <v>0</v>
      </c>
      <c r="D29" s="55"/>
    </row>
    <row r="30" spans="1:4" ht="15" x14ac:dyDescent="0.25">
      <c r="A30" s="137" t="s">
        <v>350</v>
      </c>
      <c r="B30" s="137" t="s">
        <v>63</v>
      </c>
      <c r="C30" s="103"/>
      <c r="D30" s="55"/>
    </row>
    <row r="31" spans="1:4" ht="15" x14ac:dyDescent="0.25">
      <c r="A31" s="134" t="s">
        <v>351</v>
      </c>
      <c r="B31" s="134" t="s">
        <v>507</v>
      </c>
      <c r="C31" s="142"/>
      <c r="D31" s="55"/>
    </row>
    <row r="32" spans="1:4" ht="15" x14ac:dyDescent="0.25">
      <c r="A32" s="135" t="s">
        <v>86</v>
      </c>
      <c r="B32" s="135" t="s">
        <v>684</v>
      </c>
      <c r="C32" s="103"/>
      <c r="D32" s="55"/>
    </row>
    <row r="33" spans="1:4" ht="15" x14ac:dyDescent="0.25">
      <c r="A33" s="135" t="s">
        <v>352</v>
      </c>
      <c r="B33" s="135" t="s">
        <v>685</v>
      </c>
      <c r="C33" s="103"/>
      <c r="D33" s="55"/>
    </row>
    <row r="34" spans="1:4" ht="15" x14ac:dyDescent="0.25">
      <c r="A34" s="135" t="s">
        <v>353</v>
      </c>
      <c r="B34" s="135" t="s">
        <v>686</v>
      </c>
      <c r="C34" s="103"/>
      <c r="D34" s="55"/>
    </row>
    <row r="35" spans="1:4" ht="15" x14ac:dyDescent="0.25">
      <c r="A35" s="135" t="s">
        <v>354</v>
      </c>
      <c r="B35" s="135" t="s">
        <v>687</v>
      </c>
      <c r="C35" s="103"/>
      <c r="D35" s="55"/>
    </row>
    <row r="36" spans="1:4" ht="15" x14ac:dyDescent="0.25">
      <c r="A36" s="135" t="s">
        <v>355</v>
      </c>
      <c r="B36" s="135" t="s">
        <v>688</v>
      </c>
      <c r="C36" s="103"/>
      <c r="D36" s="55"/>
    </row>
    <row r="37" spans="1:4" ht="15" x14ac:dyDescent="0.25">
      <c r="A37" s="135" t="s">
        <v>356</v>
      </c>
      <c r="B37" s="135" t="s">
        <v>689</v>
      </c>
      <c r="C37" s="103"/>
      <c r="D37" s="55"/>
    </row>
    <row r="38" spans="1:4" ht="15" x14ac:dyDescent="0.25">
      <c r="A38" s="135" t="s">
        <v>357</v>
      </c>
      <c r="B38" s="135" t="s">
        <v>690</v>
      </c>
      <c r="C38" s="103"/>
      <c r="D38" s="55"/>
    </row>
    <row r="39" spans="1:4" ht="15" x14ac:dyDescent="0.25">
      <c r="A39" s="135" t="s">
        <v>358</v>
      </c>
      <c r="B39" s="135" t="s">
        <v>691</v>
      </c>
      <c r="C39" s="103"/>
      <c r="D39" s="55"/>
    </row>
    <row r="40" spans="1:4" ht="15" x14ac:dyDescent="0.25">
      <c r="A40" s="135" t="s">
        <v>359</v>
      </c>
      <c r="B40" s="135" t="s">
        <v>65</v>
      </c>
      <c r="C40" s="103"/>
      <c r="D40" s="55"/>
    </row>
    <row r="41" spans="1:4" ht="15" x14ac:dyDescent="0.25">
      <c r="A41" s="135" t="s">
        <v>360</v>
      </c>
      <c r="B41" s="135" t="s">
        <v>66</v>
      </c>
      <c r="C41" s="103"/>
      <c r="D41" s="55"/>
    </row>
    <row r="42" spans="1:4" ht="15" x14ac:dyDescent="0.25">
      <c r="A42" s="135" t="s">
        <v>88</v>
      </c>
      <c r="B42" s="135" t="s">
        <v>692</v>
      </c>
      <c r="C42" s="103"/>
      <c r="D42" s="55"/>
    </row>
    <row r="43" spans="1:4" ht="15" x14ac:dyDescent="0.25">
      <c r="A43" s="136" t="s">
        <v>361</v>
      </c>
      <c r="B43" s="136" t="s">
        <v>34</v>
      </c>
      <c r="C43" s="141">
        <f>SUM(C32:C42)</f>
        <v>0</v>
      </c>
      <c r="D43" s="55"/>
    </row>
    <row r="44" spans="1:4" ht="15" x14ac:dyDescent="0.25">
      <c r="A44" s="134" t="s">
        <v>362</v>
      </c>
      <c r="B44" s="134" t="s">
        <v>35</v>
      </c>
      <c r="C44" s="142"/>
      <c r="D44" s="55"/>
    </row>
    <row r="45" spans="1:4" ht="15" x14ac:dyDescent="0.25">
      <c r="A45" s="138" t="s">
        <v>363</v>
      </c>
      <c r="B45" s="138" t="s">
        <v>683</v>
      </c>
      <c r="C45" s="103"/>
      <c r="D45" s="55"/>
    </row>
    <row r="46" spans="1:4" ht="15" x14ac:dyDescent="0.25">
      <c r="A46" s="135" t="s">
        <v>364</v>
      </c>
      <c r="B46" s="135" t="s">
        <v>693</v>
      </c>
      <c r="C46" s="103"/>
      <c r="D46" s="55"/>
    </row>
    <row r="47" spans="1:4" ht="15" x14ac:dyDescent="0.25">
      <c r="A47" s="135" t="s">
        <v>365</v>
      </c>
      <c r="B47" s="135" t="s">
        <v>694</v>
      </c>
      <c r="C47" s="103"/>
      <c r="D47" s="55"/>
    </row>
    <row r="48" spans="1:4" ht="15" x14ac:dyDescent="0.25">
      <c r="A48" s="136" t="s">
        <v>366</v>
      </c>
      <c r="B48" s="136" t="s">
        <v>508</v>
      </c>
      <c r="C48" s="141">
        <f>SUM(C46:C47)</f>
        <v>0</v>
      </c>
      <c r="D48" s="55"/>
    </row>
    <row r="49" spans="1:4" ht="15" x14ac:dyDescent="0.25">
      <c r="A49" s="135" t="s">
        <v>367</v>
      </c>
      <c r="B49" s="135" t="s">
        <v>36</v>
      </c>
      <c r="C49" s="103"/>
      <c r="D49" s="55"/>
    </row>
    <row r="50" spans="1:4" ht="15" x14ac:dyDescent="0.25">
      <c r="A50" s="134" t="s">
        <v>368</v>
      </c>
      <c r="B50" s="134" t="s">
        <v>238</v>
      </c>
      <c r="C50" s="142"/>
      <c r="D50" s="55"/>
    </row>
    <row r="51" spans="1:4" ht="15" x14ac:dyDescent="0.25">
      <c r="A51" s="135" t="s">
        <v>369</v>
      </c>
      <c r="B51" s="135" t="s">
        <v>239</v>
      </c>
      <c r="C51" s="103"/>
      <c r="D51" s="55"/>
    </row>
    <row r="52" spans="1:4" ht="15" x14ac:dyDescent="0.25">
      <c r="A52" s="135" t="s">
        <v>90</v>
      </c>
      <c r="B52" s="135" t="s">
        <v>208</v>
      </c>
      <c r="C52" s="103"/>
      <c r="D52" s="55"/>
    </row>
    <row r="53" spans="1:4" ht="15" x14ac:dyDescent="0.25">
      <c r="A53" s="135" t="s">
        <v>370</v>
      </c>
      <c r="B53" s="135" t="s">
        <v>209</v>
      </c>
      <c r="C53" s="103"/>
      <c r="D53" s="55"/>
    </row>
    <row r="54" spans="1:4" ht="15" x14ac:dyDescent="0.25">
      <c r="A54" s="136" t="s">
        <v>371</v>
      </c>
      <c r="B54" s="136" t="s">
        <v>39</v>
      </c>
      <c r="C54" s="141">
        <f>SUM(C51:C53)</f>
        <v>0</v>
      </c>
      <c r="D54" s="55"/>
    </row>
    <row r="55" spans="1:4" ht="15" x14ac:dyDescent="0.25">
      <c r="A55" s="134" t="s">
        <v>372</v>
      </c>
      <c r="B55" s="134" t="s">
        <v>40</v>
      </c>
      <c r="C55" s="142"/>
      <c r="D55" s="55"/>
    </row>
    <row r="56" spans="1:4" ht="15" x14ac:dyDescent="0.25">
      <c r="A56" s="135" t="s">
        <v>373</v>
      </c>
      <c r="B56" s="135" t="s">
        <v>695</v>
      </c>
      <c r="C56" s="103"/>
      <c r="D56" s="55"/>
    </row>
    <row r="57" spans="1:4" ht="15" x14ac:dyDescent="0.25">
      <c r="A57" s="135" t="s">
        <v>374</v>
      </c>
      <c r="B57" s="135" t="s">
        <v>696</v>
      </c>
      <c r="C57" s="103"/>
      <c r="D57" s="55"/>
    </row>
    <row r="58" spans="1:4" ht="15" x14ac:dyDescent="0.25">
      <c r="A58" s="135" t="s">
        <v>375</v>
      </c>
      <c r="B58" s="135" t="s">
        <v>697</v>
      </c>
      <c r="C58" s="103"/>
      <c r="D58" s="55"/>
    </row>
    <row r="59" spans="1:4" ht="15" x14ac:dyDescent="0.25">
      <c r="A59" s="136" t="s">
        <v>376</v>
      </c>
      <c r="B59" s="136" t="s">
        <v>509</v>
      </c>
      <c r="C59" s="141">
        <f>SUM(C56:C58)</f>
        <v>0</v>
      </c>
      <c r="D59" s="55"/>
    </row>
    <row r="60" spans="1:4" ht="15" x14ac:dyDescent="0.25">
      <c r="A60" s="134" t="s">
        <v>377</v>
      </c>
      <c r="B60" s="134" t="s">
        <v>4</v>
      </c>
      <c r="C60" s="142"/>
      <c r="D60" s="55"/>
    </row>
    <row r="61" spans="1:4" ht="15" x14ac:dyDescent="0.25">
      <c r="A61" s="135" t="s">
        <v>378</v>
      </c>
      <c r="B61" s="135" t="s">
        <v>698</v>
      </c>
      <c r="C61" s="103"/>
      <c r="D61" s="55"/>
    </row>
    <row r="62" spans="1:4" ht="15" x14ac:dyDescent="0.25">
      <c r="A62" s="135" t="s">
        <v>92</v>
      </c>
      <c r="B62" s="135" t="s">
        <v>699</v>
      </c>
      <c r="C62" s="103"/>
      <c r="D62" s="55"/>
    </row>
    <row r="63" spans="1:4" ht="15" x14ac:dyDescent="0.25">
      <c r="A63" s="135" t="s">
        <v>379</v>
      </c>
      <c r="B63" s="135" t="s">
        <v>700</v>
      </c>
      <c r="C63" s="103"/>
      <c r="D63" s="55"/>
    </row>
    <row r="64" spans="1:4" ht="15" x14ac:dyDescent="0.25">
      <c r="A64" s="135" t="s">
        <v>380</v>
      </c>
      <c r="B64" s="135" t="s">
        <v>701</v>
      </c>
      <c r="C64" s="103"/>
      <c r="D64" s="55"/>
    </row>
    <row r="65" spans="1:4" ht="15" x14ac:dyDescent="0.25">
      <c r="A65" s="135" t="s">
        <v>381</v>
      </c>
      <c r="B65" s="135" t="s">
        <v>702</v>
      </c>
      <c r="C65" s="103"/>
      <c r="D65" s="55"/>
    </row>
    <row r="66" spans="1:4" ht="15" x14ac:dyDescent="0.25">
      <c r="A66" s="135" t="s">
        <v>382</v>
      </c>
      <c r="B66" s="135" t="s">
        <v>683</v>
      </c>
      <c r="C66" s="103"/>
      <c r="D66" s="55"/>
    </row>
    <row r="67" spans="1:4" ht="15" x14ac:dyDescent="0.25">
      <c r="A67" s="135" t="s">
        <v>383</v>
      </c>
      <c r="B67" s="135" t="s">
        <v>703</v>
      </c>
      <c r="C67" s="103"/>
      <c r="D67" s="55"/>
    </row>
    <row r="68" spans="1:4" ht="15" x14ac:dyDescent="0.25">
      <c r="A68" s="135" t="s">
        <v>384</v>
      </c>
      <c r="B68" s="135" t="s">
        <v>243</v>
      </c>
      <c r="C68" s="103"/>
      <c r="D68" s="55"/>
    </row>
    <row r="69" spans="1:4" ht="15" x14ac:dyDescent="0.25">
      <c r="A69" s="135" t="s">
        <v>385</v>
      </c>
      <c r="B69" s="135" t="s">
        <v>704</v>
      </c>
      <c r="C69" s="103"/>
      <c r="D69" s="55"/>
    </row>
    <row r="70" spans="1:4" ht="15" x14ac:dyDescent="0.25">
      <c r="A70" s="136" t="s">
        <v>386</v>
      </c>
      <c r="B70" s="136" t="s">
        <v>44</v>
      </c>
      <c r="C70" s="141">
        <f>SUM(C61:C69)</f>
        <v>0</v>
      </c>
      <c r="D70" s="55"/>
    </row>
    <row r="71" spans="1:4" ht="15" x14ac:dyDescent="0.25">
      <c r="A71" s="134" t="s">
        <v>388</v>
      </c>
      <c r="B71" s="134" t="s">
        <v>510</v>
      </c>
      <c r="C71" s="142"/>
      <c r="D71" s="55"/>
    </row>
    <row r="72" spans="1:4" ht="15" x14ac:dyDescent="0.25">
      <c r="A72" s="135" t="s">
        <v>94</v>
      </c>
      <c r="B72" s="135" t="s">
        <v>705</v>
      </c>
      <c r="C72" s="103"/>
      <c r="D72" s="55"/>
    </row>
    <row r="73" spans="1:4" ht="15" x14ac:dyDescent="0.25">
      <c r="A73" s="135" t="s">
        <v>387</v>
      </c>
      <c r="B73" s="135" t="s">
        <v>706</v>
      </c>
      <c r="C73" s="103"/>
      <c r="D73" s="55"/>
    </row>
    <row r="74" spans="1:4" ht="15" x14ac:dyDescent="0.25">
      <c r="A74" s="135" t="s">
        <v>630</v>
      </c>
      <c r="B74" s="135" t="s">
        <v>707</v>
      </c>
      <c r="C74" s="103"/>
      <c r="D74" s="55"/>
    </row>
    <row r="75" spans="1:4" ht="15" x14ac:dyDescent="0.25">
      <c r="A75" s="135" t="s">
        <v>511</v>
      </c>
      <c r="B75" s="135" t="s">
        <v>708</v>
      </c>
      <c r="C75" s="103"/>
      <c r="D75" s="55"/>
    </row>
    <row r="76" spans="1:4" ht="15" x14ac:dyDescent="0.25">
      <c r="A76" s="135" t="s">
        <v>512</v>
      </c>
      <c r="B76" s="139" t="s">
        <v>709</v>
      </c>
      <c r="C76" s="103"/>
      <c r="D76" s="55"/>
    </row>
    <row r="77" spans="1:4" ht="15" x14ac:dyDescent="0.25">
      <c r="A77" s="135" t="s">
        <v>513</v>
      </c>
      <c r="B77" s="139" t="s">
        <v>710</v>
      </c>
      <c r="C77" s="103"/>
      <c r="D77" s="55"/>
    </row>
    <row r="78" spans="1:4" ht="15" x14ac:dyDescent="0.25">
      <c r="A78" s="135" t="s">
        <v>514</v>
      </c>
      <c r="B78" s="139" t="s">
        <v>711</v>
      </c>
      <c r="C78" s="103"/>
      <c r="D78" s="55"/>
    </row>
    <row r="79" spans="1:4" ht="15" x14ac:dyDescent="0.25">
      <c r="A79" s="135" t="s">
        <v>515</v>
      </c>
      <c r="B79" s="135" t="s">
        <v>683</v>
      </c>
      <c r="C79" s="103"/>
      <c r="D79" s="55"/>
    </row>
    <row r="80" spans="1:4" ht="15" x14ac:dyDescent="0.25">
      <c r="A80" s="135" t="s">
        <v>516</v>
      </c>
      <c r="B80" s="135" t="s">
        <v>244</v>
      </c>
      <c r="C80" s="103"/>
      <c r="D80" s="55"/>
    </row>
    <row r="81" spans="1:4" ht="15" x14ac:dyDescent="0.25">
      <c r="A81" s="135" t="s">
        <v>517</v>
      </c>
      <c r="B81" s="135" t="s">
        <v>245</v>
      </c>
      <c r="C81" s="103"/>
      <c r="D81" s="55"/>
    </row>
    <row r="82" spans="1:4" ht="15" x14ac:dyDescent="0.25">
      <c r="A82" s="135" t="s">
        <v>96</v>
      </c>
      <c r="B82" s="135" t="s">
        <v>243</v>
      </c>
      <c r="C82" s="103"/>
      <c r="D82" s="55"/>
    </row>
    <row r="83" spans="1:4" ht="15" x14ac:dyDescent="0.25">
      <c r="A83" s="135" t="s">
        <v>518</v>
      </c>
      <c r="B83" s="135" t="s">
        <v>246</v>
      </c>
      <c r="C83" s="103"/>
    </row>
    <row r="84" spans="1:4" ht="15" x14ac:dyDescent="0.25">
      <c r="A84" s="135" t="s">
        <v>519</v>
      </c>
      <c r="B84" s="135" t="s">
        <v>65</v>
      </c>
      <c r="C84" s="103"/>
    </row>
    <row r="85" spans="1:4" ht="15" x14ac:dyDescent="0.25">
      <c r="A85" s="135" t="s">
        <v>520</v>
      </c>
      <c r="B85" s="135" t="s">
        <v>66</v>
      </c>
      <c r="C85" s="103"/>
    </row>
    <row r="86" spans="1:4" ht="15" x14ac:dyDescent="0.25">
      <c r="A86" s="135" t="s">
        <v>521</v>
      </c>
      <c r="B86" s="135" t="s">
        <v>247</v>
      </c>
      <c r="C86" s="103"/>
    </row>
    <row r="87" spans="1:4" ht="26.25" x14ac:dyDescent="0.25">
      <c r="A87" s="135" t="s">
        <v>522</v>
      </c>
      <c r="B87" s="139" t="s">
        <v>712</v>
      </c>
      <c r="C87" s="103"/>
    </row>
    <row r="88" spans="1:4" ht="26.25" x14ac:dyDescent="0.25">
      <c r="A88" s="135" t="s">
        <v>523</v>
      </c>
      <c r="B88" s="139" t="s">
        <v>713</v>
      </c>
      <c r="C88" s="103"/>
    </row>
    <row r="89" spans="1:4" ht="15" x14ac:dyDescent="0.25">
      <c r="A89" s="135" t="s">
        <v>524</v>
      </c>
      <c r="B89" s="135" t="s">
        <v>714</v>
      </c>
      <c r="C89" s="103"/>
    </row>
    <row r="90" spans="1:4" ht="26.25" x14ac:dyDescent="0.25">
      <c r="A90" s="135" t="s">
        <v>635</v>
      </c>
      <c r="B90" s="140" t="s">
        <v>715</v>
      </c>
      <c r="C90" s="103"/>
    </row>
    <row r="91" spans="1:4" ht="15" x14ac:dyDescent="0.25">
      <c r="A91" s="135" t="s">
        <v>635</v>
      </c>
      <c r="B91" s="135" t="s">
        <v>716</v>
      </c>
      <c r="C91" s="103"/>
    </row>
    <row r="92" spans="1:4" ht="15" x14ac:dyDescent="0.25">
      <c r="A92" s="135" t="s">
        <v>636</v>
      </c>
      <c r="B92" s="135" t="s">
        <v>717</v>
      </c>
      <c r="C92" s="103"/>
    </row>
    <row r="93" spans="1:4" ht="15" x14ac:dyDescent="0.25">
      <c r="A93" s="135" t="s">
        <v>98</v>
      </c>
      <c r="B93" s="135" t="s">
        <v>718</v>
      </c>
      <c r="C93" s="103"/>
    </row>
    <row r="94" spans="1:4" ht="15" x14ac:dyDescent="0.25">
      <c r="A94" s="135" t="s">
        <v>637</v>
      </c>
      <c r="B94" s="136" t="s">
        <v>46</v>
      </c>
      <c r="C94" s="143">
        <f>SUM(C72:C93)</f>
        <v>0</v>
      </c>
    </row>
    <row r="95" spans="1:4" ht="15" x14ac:dyDescent="0.25">
      <c r="A95" s="135" t="s">
        <v>638</v>
      </c>
      <c r="B95" s="135" t="s">
        <v>719</v>
      </c>
      <c r="C95" s="103"/>
    </row>
    <row r="96" spans="1:4" ht="15" x14ac:dyDescent="0.25">
      <c r="A96" s="135" t="s">
        <v>639</v>
      </c>
      <c r="B96" s="135" t="s">
        <v>720</v>
      </c>
      <c r="C96" s="103"/>
    </row>
  </sheetData>
  <sheetProtection algorithmName="SHA-512" hashValue="I9hvmzmoamSPBHUZdJ6rcR1x3Jl4AivZzon7J9x1u6S7FgjJEmGveWpNVW6Viw6iARbZUb1GTcgtmdYoNC3ZXQ==" saltValue="pGINip3ljRVqxOeTqLkHdA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tabColor rgb="FF0070C0"/>
  </sheetPr>
  <dimension ref="A1:C43"/>
  <sheetViews>
    <sheetView showGridLines="0" topLeftCell="B1" workbookViewId="0">
      <selection activeCell="C6" sqref="C6"/>
    </sheetView>
  </sheetViews>
  <sheetFormatPr defaultRowHeight="12.75" x14ac:dyDescent="0.2"/>
  <cols>
    <col min="1" max="1" width="26.140625" hidden="1" customWidth="1"/>
    <col min="2" max="2" width="42.42578125" style="54" customWidth="1"/>
    <col min="3" max="3" width="18.7109375" style="91" customWidth="1"/>
  </cols>
  <sheetData>
    <row r="1" spans="1:3" ht="15" x14ac:dyDescent="0.25">
      <c r="A1" s="120"/>
      <c r="B1" s="121" t="str">
        <f>IF(Forside!B2="Vælg institutionsnavn"," OBS! Institutionsnavn er ikke udfyldt på forsiden","")</f>
        <v xml:space="preserve"> OBS! Institutionsnavn er ikke udfyldt på forsiden</v>
      </c>
    </row>
    <row r="2" spans="1:3" ht="15" x14ac:dyDescent="0.25">
      <c r="A2" s="120"/>
      <c r="B2" s="122"/>
    </row>
    <row r="3" spans="1:3" ht="15" x14ac:dyDescent="0.25">
      <c r="A3" s="120"/>
      <c r="B3" s="123" t="s">
        <v>680</v>
      </c>
    </row>
    <row r="4" spans="1:3" x14ac:dyDescent="0.2">
      <c r="A4" s="120"/>
      <c r="B4" s="144"/>
    </row>
    <row r="5" spans="1:3" x14ac:dyDescent="0.2">
      <c r="A5" s="145" t="s">
        <v>225</v>
      </c>
      <c r="B5" s="146" t="s">
        <v>658</v>
      </c>
      <c r="C5" s="154" t="s">
        <v>657</v>
      </c>
    </row>
    <row r="6" spans="1:3" ht="13.5" thickBot="1" x14ac:dyDescent="0.25">
      <c r="A6" s="120" t="str">
        <f>Forside!$B$3</f>
        <v>Udfyldes automatisk</v>
      </c>
      <c r="B6" s="147" t="s">
        <v>2</v>
      </c>
      <c r="C6" s="108"/>
    </row>
    <row r="7" spans="1:3" ht="13.5" thickBot="1" x14ac:dyDescent="0.25">
      <c r="A7" s="120"/>
      <c r="B7" s="148"/>
      <c r="C7" s="155"/>
    </row>
    <row r="8" spans="1:3" ht="13.5" thickBot="1" x14ac:dyDescent="0.25">
      <c r="A8" s="120" t="str">
        <f>Forside!$B$3</f>
        <v>Udfyldes automatisk</v>
      </c>
      <c r="B8" s="149" t="s">
        <v>296</v>
      </c>
      <c r="C8" s="109"/>
    </row>
    <row r="9" spans="1:3" ht="13.5" thickBot="1" x14ac:dyDescent="0.25">
      <c r="A9" s="120" t="str">
        <f>Forside!$B$3</f>
        <v>Udfyldes automatisk</v>
      </c>
      <c r="B9" s="149" t="s">
        <v>298</v>
      </c>
      <c r="C9" s="109"/>
    </row>
    <row r="10" spans="1:3" ht="13.5" thickBot="1" x14ac:dyDescent="0.25">
      <c r="A10" s="120" t="str">
        <f>Forside!$B$3</f>
        <v>Udfyldes automatisk</v>
      </c>
      <c r="B10" s="149" t="s">
        <v>299</v>
      </c>
      <c r="C10" s="109"/>
    </row>
    <row r="11" spans="1:3" ht="26.25" thickBot="1" x14ac:dyDescent="0.25">
      <c r="A11" s="120" t="str">
        <f>Forside!$B$3</f>
        <v>Udfyldes automatisk</v>
      </c>
      <c r="B11" s="150" t="s">
        <v>300</v>
      </c>
      <c r="C11" s="156">
        <f>SUM(C8:C10)</f>
        <v>0</v>
      </c>
    </row>
    <row r="12" spans="1:3" ht="13.5" thickBot="1" x14ac:dyDescent="0.25">
      <c r="A12" s="120"/>
      <c r="B12" s="148"/>
      <c r="C12" s="155"/>
    </row>
    <row r="13" spans="1:3" ht="13.5" thickBot="1" x14ac:dyDescent="0.25">
      <c r="A13" s="120" t="str">
        <f>Forside!$B$3</f>
        <v>Udfyldes automatisk</v>
      </c>
      <c r="B13" s="151" t="s">
        <v>301</v>
      </c>
      <c r="C13" s="109"/>
    </row>
    <row r="14" spans="1:3" ht="26.25" thickBot="1" x14ac:dyDescent="0.25">
      <c r="A14" s="120" t="str">
        <f>Forside!$B$3</f>
        <v>Udfyldes automatisk</v>
      </c>
      <c r="B14" s="149" t="s">
        <v>302</v>
      </c>
      <c r="C14" s="109"/>
    </row>
    <row r="15" spans="1:3" ht="13.5" thickBot="1" x14ac:dyDescent="0.25">
      <c r="A15" s="120" t="str">
        <f>Forside!$B$3</f>
        <v>Udfyldes automatisk</v>
      </c>
      <c r="B15" s="149" t="s">
        <v>303</v>
      </c>
      <c r="C15" s="109"/>
    </row>
    <row r="16" spans="1:3" ht="13.5" thickBot="1" x14ac:dyDescent="0.25">
      <c r="A16" s="120" t="str">
        <f>Forside!$B$3</f>
        <v>Udfyldes automatisk</v>
      </c>
      <c r="B16" s="149" t="s">
        <v>297</v>
      </c>
      <c r="C16" s="109"/>
    </row>
    <row r="17" spans="1:3" ht="26.25" thickBot="1" x14ac:dyDescent="0.25">
      <c r="A17" s="120" t="str">
        <f>Forside!$B$3</f>
        <v>Udfyldes automatisk</v>
      </c>
      <c r="B17" s="149" t="s">
        <v>304</v>
      </c>
      <c r="C17" s="109"/>
    </row>
    <row r="18" spans="1:3" ht="13.5" thickBot="1" x14ac:dyDescent="0.25">
      <c r="A18" s="120" t="str">
        <f>Forside!$B$3</f>
        <v>Udfyldes automatisk</v>
      </c>
      <c r="B18" s="149" t="s">
        <v>305</v>
      </c>
      <c r="C18" s="109"/>
    </row>
    <row r="19" spans="1:3" ht="13.5" thickBot="1" x14ac:dyDescent="0.25">
      <c r="A19" s="120" t="str">
        <f>Forside!$B$3</f>
        <v>Udfyldes automatisk</v>
      </c>
      <c r="B19" s="150" t="s">
        <v>306</v>
      </c>
      <c r="C19" s="156">
        <f>SUM(C13:C18)</f>
        <v>0</v>
      </c>
    </row>
    <row r="20" spans="1:3" ht="13.5" thickBot="1" x14ac:dyDescent="0.25">
      <c r="A20" s="120" t="str">
        <f>Forside!$B$3</f>
        <v>Udfyldes automatisk</v>
      </c>
      <c r="B20" s="152" t="s">
        <v>307</v>
      </c>
      <c r="C20" s="157">
        <f>C6+C11+C19</f>
        <v>0</v>
      </c>
    </row>
    <row r="21" spans="1:3" ht="13.5" thickBot="1" x14ac:dyDescent="0.25">
      <c r="A21" s="120"/>
      <c r="B21" s="149"/>
      <c r="C21" s="156"/>
    </row>
    <row r="22" spans="1:3" ht="13.5" thickBot="1" x14ac:dyDescent="0.25">
      <c r="A22" s="120" t="str">
        <f>Forside!$B$3</f>
        <v>Udfyldes automatisk</v>
      </c>
      <c r="B22" s="149" t="s">
        <v>308</v>
      </c>
      <c r="C22" s="109"/>
    </row>
    <row r="23" spans="1:3" ht="13.5" thickBot="1" x14ac:dyDescent="0.25">
      <c r="A23" s="120" t="str">
        <f>Forside!$B$3</f>
        <v>Udfyldes automatisk</v>
      </c>
      <c r="B23" s="149" t="s">
        <v>309</v>
      </c>
      <c r="C23" s="109"/>
    </row>
    <row r="24" spans="1:3" ht="13.5" thickBot="1" x14ac:dyDescent="0.25">
      <c r="A24" s="120" t="str">
        <f>Forside!$B$3</f>
        <v>Udfyldes automatisk</v>
      </c>
      <c r="B24" s="149" t="s">
        <v>310</v>
      </c>
      <c r="C24" s="109"/>
    </row>
    <row r="25" spans="1:3" ht="13.5" thickBot="1" x14ac:dyDescent="0.25">
      <c r="A25" s="120" t="str">
        <f>Forside!$B$3</f>
        <v>Udfyldes automatisk</v>
      </c>
      <c r="B25" s="149" t="s">
        <v>311</v>
      </c>
      <c r="C25" s="109"/>
    </row>
    <row r="26" spans="1:3" ht="13.5" thickBot="1" x14ac:dyDescent="0.25">
      <c r="A26" s="120" t="str">
        <f>Forside!$B$3</f>
        <v>Udfyldes automatisk</v>
      </c>
      <c r="B26" s="151" t="s">
        <v>312</v>
      </c>
      <c r="C26" s="109"/>
    </row>
    <row r="27" spans="1:3" ht="13.5" thickBot="1" x14ac:dyDescent="0.25">
      <c r="A27" s="120" t="str">
        <f>Forside!$B$3</f>
        <v>Udfyldes automatisk</v>
      </c>
      <c r="B27" s="149" t="s">
        <v>313</v>
      </c>
      <c r="C27" s="109"/>
    </row>
    <row r="28" spans="1:3" ht="26.25" thickBot="1" x14ac:dyDescent="0.25">
      <c r="A28" s="120" t="str">
        <f>Forside!$B$3</f>
        <v>Udfyldes automatisk</v>
      </c>
      <c r="B28" s="149" t="s">
        <v>609</v>
      </c>
      <c r="C28" s="109"/>
    </row>
    <row r="29" spans="1:3" ht="26.25" thickBot="1" x14ac:dyDescent="0.25">
      <c r="A29" s="120" t="str">
        <f>Forside!$B$3</f>
        <v>Udfyldes automatisk</v>
      </c>
      <c r="B29" s="152" t="s">
        <v>314</v>
      </c>
      <c r="C29" s="157">
        <f>SUM(C22:C28)</f>
        <v>0</v>
      </c>
    </row>
    <row r="30" spans="1:3" ht="13.5" thickBot="1" x14ac:dyDescent="0.25">
      <c r="A30" s="120"/>
      <c r="B30" s="147"/>
      <c r="C30" s="156"/>
    </row>
    <row r="31" spans="1:3" ht="13.5" thickBot="1" x14ac:dyDescent="0.25">
      <c r="A31" s="120" t="str">
        <f>Forside!$B$3</f>
        <v>Udfyldes automatisk</v>
      </c>
      <c r="B31" s="151" t="s">
        <v>315</v>
      </c>
      <c r="C31" s="109"/>
    </row>
    <row r="32" spans="1:3" ht="13.5" thickBot="1" x14ac:dyDescent="0.25">
      <c r="A32" s="120" t="str">
        <f>Forside!$B$3</f>
        <v>Udfyldes automatisk</v>
      </c>
      <c r="B32" s="151" t="s">
        <v>316</v>
      </c>
      <c r="C32" s="109"/>
    </row>
    <row r="33" spans="1:3" ht="13.5" thickBot="1" x14ac:dyDescent="0.25">
      <c r="A33" s="120" t="str">
        <f>Forside!$B$3</f>
        <v>Udfyldes automatisk</v>
      </c>
      <c r="B33" s="151" t="s">
        <v>610</v>
      </c>
      <c r="C33" s="109"/>
    </row>
    <row r="34" spans="1:3" ht="13.5" thickBot="1" x14ac:dyDescent="0.25">
      <c r="A34" s="120" t="str">
        <f>Forside!$B$3</f>
        <v>Udfyldes automatisk</v>
      </c>
      <c r="B34" s="151" t="s">
        <v>611</v>
      </c>
      <c r="C34" s="109"/>
    </row>
    <row r="35" spans="1:3" ht="13.5" thickBot="1" x14ac:dyDescent="0.25">
      <c r="A35" s="120" t="str">
        <f>Forside!$B$3</f>
        <v>Udfyldes automatisk</v>
      </c>
      <c r="B35" s="149" t="s">
        <v>317</v>
      </c>
      <c r="C35" s="109"/>
    </row>
    <row r="36" spans="1:3" ht="13.5" thickBot="1" x14ac:dyDescent="0.25">
      <c r="A36" s="120" t="str">
        <f>Forside!$B$3</f>
        <v>Udfyldes automatisk</v>
      </c>
      <c r="B36" s="149" t="s">
        <v>483</v>
      </c>
      <c r="C36" s="109"/>
    </row>
    <row r="37" spans="1:3" ht="13.5" thickBot="1" x14ac:dyDescent="0.25">
      <c r="A37" s="120" t="str">
        <f>Forside!$B$3</f>
        <v>Udfyldes automatisk</v>
      </c>
      <c r="B37" s="151" t="s">
        <v>318</v>
      </c>
      <c r="C37" s="109"/>
    </row>
    <row r="38" spans="1:3" ht="26.25" thickBot="1" x14ac:dyDescent="0.25">
      <c r="A38" s="120" t="str">
        <f>Forside!$B$3</f>
        <v>Udfyldes automatisk</v>
      </c>
      <c r="B38" s="152" t="s">
        <v>319</v>
      </c>
      <c r="C38" s="157">
        <f>SUM(C31:C37)</f>
        <v>0</v>
      </c>
    </row>
    <row r="39" spans="1:3" ht="13.5" thickBot="1" x14ac:dyDescent="0.25">
      <c r="A39" s="120"/>
      <c r="B39" s="153"/>
      <c r="C39" s="155"/>
    </row>
    <row r="40" spans="1:3" ht="13.5" thickBot="1" x14ac:dyDescent="0.25">
      <c r="A40" s="120" t="str">
        <f>Forside!$B$3</f>
        <v>Udfyldes automatisk</v>
      </c>
      <c r="B40" s="147" t="s">
        <v>320</v>
      </c>
      <c r="C40" s="157">
        <f>+C20+C29+C38</f>
        <v>0</v>
      </c>
    </row>
    <row r="41" spans="1:3" ht="13.5" thickBot="1" x14ac:dyDescent="0.25">
      <c r="A41" s="120"/>
      <c r="B41" s="153"/>
      <c r="C41" s="155"/>
    </row>
    <row r="42" spans="1:3" ht="26.25" thickBot="1" x14ac:dyDescent="0.25">
      <c r="A42" s="120" t="str">
        <f>Forside!$B$3</f>
        <v>Udfyldes automatisk</v>
      </c>
      <c r="B42" s="152" t="s">
        <v>321</v>
      </c>
      <c r="C42" s="109"/>
    </row>
    <row r="43" spans="1:3" ht="26.25" thickBot="1" x14ac:dyDescent="0.25">
      <c r="A43" s="120" t="str">
        <f>Forside!$B$3</f>
        <v>Udfyldes automatisk</v>
      </c>
      <c r="B43" s="152" t="s">
        <v>322</v>
      </c>
      <c r="C43" s="109"/>
    </row>
  </sheetData>
  <sheetProtection algorithmName="SHA-512" hashValue="ni0QgoJYIc15XVVbipE7JqenqGJKsUlWcTVaUaAaA9j1V40Uk0X6Oz00RYD89N81v8hZZ8TZODjo8papuzweSA==" saltValue="9D23el47D3ae9e3BgJJLoA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tabColor rgb="FF0070C0"/>
  </sheetPr>
  <dimension ref="A1:G44"/>
  <sheetViews>
    <sheetView showGridLines="0" topLeftCell="B1" workbookViewId="0">
      <selection activeCell="E3" sqref="E3"/>
    </sheetView>
  </sheetViews>
  <sheetFormatPr defaultRowHeight="12.75" x14ac:dyDescent="0.2"/>
  <cols>
    <col min="1" max="1" width="23.140625" hidden="1" customWidth="1"/>
    <col min="2" max="2" width="38" customWidth="1"/>
    <col min="3" max="3" width="33.28515625" customWidth="1"/>
    <col min="4" max="4" width="16.42578125" customWidth="1"/>
    <col min="5" max="5" width="21.42578125" bestFit="1" customWidth="1"/>
    <col min="6" max="6" width="35.28515625" bestFit="1" customWidth="1"/>
    <col min="7" max="7" width="21.7109375" bestFit="1" customWidth="1"/>
  </cols>
  <sheetData>
    <row r="1" spans="1:7" x14ac:dyDescent="0.2">
      <c r="B1" s="93" t="s">
        <v>665</v>
      </c>
      <c r="C1" s="93"/>
      <c r="D1" s="93"/>
      <c r="E1" s="93"/>
      <c r="F1" s="93"/>
    </row>
    <row r="2" spans="1:7" x14ac:dyDescent="0.2">
      <c r="A2" t="s">
        <v>406</v>
      </c>
      <c r="B2" t="s">
        <v>295</v>
      </c>
      <c r="C2" t="s">
        <v>3</v>
      </c>
      <c r="D2" t="s">
        <v>407</v>
      </c>
      <c r="E2" t="s">
        <v>224</v>
      </c>
      <c r="G2" t="s">
        <v>5</v>
      </c>
    </row>
    <row r="3" spans="1:7" ht="38.25" x14ac:dyDescent="0.2">
      <c r="A3" t="str">
        <f>Forside!$B$3</f>
        <v>Udfyldes automatisk</v>
      </c>
      <c r="B3">
        <f>Forside!$B$4</f>
        <v>2025</v>
      </c>
      <c r="C3" t="s">
        <v>408</v>
      </c>
      <c r="D3" s="83" t="s">
        <v>409</v>
      </c>
      <c r="E3" s="158"/>
    </row>
    <row r="6" spans="1:7" x14ac:dyDescent="0.2">
      <c r="B6" s="92" t="s">
        <v>672</v>
      </c>
      <c r="C6" s="92"/>
      <c r="D6" s="92"/>
      <c r="E6" s="92"/>
      <c r="F6" s="88"/>
    </row>
    <row r="7" spans="1:7" x14ac:dyDescent="0.2">
      <c r="A7" t="s">
        <v>406</v>
      </c>
      <c r="B7" t="s">
        <v>663</v>
      </c>
      <c r="C7" t="s">
        <v>664</v>
      </c>
    </row>
    <row r="8" spans="1:7" x14ac:dyDescent="0.2">
      <c r="A8" t="str">
        <f>Forside!$B$3</f>
        <v>Udfyldes automatisk</v>
      </c>
      <c r="B8">
        <v>2026</v>
      </c>
      <c r="C8" s="158"/>
    </row>
    <row r="11" spans="1:7" x14ac:dyDescent="0.2">
      <c r="B11" s="94" t="s">
        <v>668</v>
      </c>
      <c r="C11" s="94"/>
      <c r="D11" s="94"/>
      <c r="E11" s="94"/>
      <c r="F11" s="94"/>
    </row>
    <row r="12" spans="1:7" ht="25.5" x14ac:dyDescent="0.2">
      <c r="A12" s="83" t="s">
        <v>406</v>
      </c>
      <c r="B12" s="83" t="s">
        <v>669</v>
      </c>
      <c r="C12" s="83" t="s">
        <v>660</v>
      </c>
      <c r="D12" s="116" t="s">
        <v>657</v>
      </c>
    </row>
    <row r="13" spans="1:7" x14ac:dyDescent="0.2">
      <c r="A13" t="str">
        <f>Forside!$B$3</f>
        <v>Udfyldes automatisk</v>
      </c>
      <c r="B13" t="s">
        <v>602</v>
      </c>
      <c r="C13" t="s">
        <v>398</v>
      </c>
      <c r="D13" s="158"/>
    </row>
    <row r="14" spans="1:7" x14ac:dyDescent="0.2">
      <c r="A14" t="str">
        <f>Forside!$B$3</f>
        <v>Udfyldes automatisk</v>
      </c>
      <c r="B14" t="s">
        <v>602</v>
      </c>
      <c r="C14" t="s">
        <v>399</v>
      </c>
      <c r="D14" s="158"/>
    </row>
    <row r="15" spans="1:7" x14ac:dyDescent="0.2">
      <c r="A15" t="str">
        <f>Forside!$B$3</f>
        <v>Udfyldes automatisk</v>
      </c>
      <c r="B15" t="s">
        <v>602</v>
      </c>
      <c r="C15" t="s">
        <v>410</v>
      </c>
      <c r="D15" s="158"/>
    </row>
    <row r="17" spans="1:4" x14ac:dyDescent="0.2">
      <c r="A17" t="str">
        <f>Forside!$B$3</f>
        <v>Udfyldes automatisk</v>
      </c>
      <c r="B17" t="s">
        <v>603</v>
      </c>
      <c r="C17" t="s">
        <v>398</v>
      </c>
      <c r="D17" s="158"/>
    </row>
    <row r="18" spans="1:4" x14ac:dyDescent="0.2">
      <c r="A18" t="str">
        <f>Forside!$B$3</f>
        <v>Udfyldes automatisk</v>
      </c>
      <c r="B18" t="s">
        <v>603</v>
      </c>
      <c r="C18" t="s">
        <v>399</v>
      </c>
      <c r="D18" s="158"/>
    </row>
    <row r="19" spans="1:4" x14ac:dyDescent="0.2">
      <c r="A19" t="str">
        <f>Forside!$B$3</f>
        <v>Udfyldes automatisk</v>
      </c>
      <c r="B19" t="s">
        <v>603</v>
      </c>
      <c r="C19" t="s">
        <v>410</v>
      </c>
      <c r="D19" s="158"/>
    </row>
    <row r="21" spans="1:4" x14ac:dyDescent="0.2">
      <c r="A21" t="str">
        <f>Forside!$B$3</f>
        <v>Udfyldes automatisk</v>
      </c>
      <c r="B21" t="s">
        <v>666</v>
      </c>
      <c r="C21" t="s">
        <v>398</v>
      </c>
      <c r="D21" s="158"/>
    </row>
    <row r="22" spans="1:4" x14ac:dyDescent="0.2">
      <c r="A22" t="str">
        <f>Forside!$B$3</f>
        <v>Udfyldes automatisk</v>
      </c>
      <c r="B22" t="s">
        <v>666</v>
      </c>
      <c r="C22" t="s">
        <v>399</v>
      </c>
      <c r="D22" s="158"/>
    </row>
    <row r="23" spans="1:4" x14ac:dyDescent="0.2">
      <c r="A23" t="str">
        <f>Forside!$B$3</f>
        <v>Udfyldes automatisk</v>
      </c>
      <c r="B23" t="s">
        <v>666</v>
      </c>
      <c r="C23" t="s">
        <v>410</v>
      </c>
      <c r="D23" s="158"/>
    </row>
    <row r="24" spans="1:4" x14ac:dyDescent="0.2">
      <c r="B24" t="s">
        <v>5</v>
      </c>
    </row>
    <row r="25" spans="1:4" x14ac:dyDescent="0.2">
      <c r="A25" t="str">
        <f>Forside!$B$3</f>
        <v>Udfyldes automatisk</v>
      </c>
      <c r="B25" t="s">
        <v>667</v>
      </c>
      <c r="C25" t="s">
        <v>398</v>
      </c>
      <c r="D25" s="158"/>
    </row>
    <row r="26" spans="1:4" x14ac:dyDescent="0.2">
      <c r="A26" t="str">
        <f>Forside!$B$3</f>
        <v>Udfyldes automatisk</v>
      </c>
      <c r="B26" t="s">
        <v>667</v>
      </c>
      <c r="C26" t="s">
        <v>399</v>
      </c>
      <c r="D26" s="158"/>
    </row>
    <row r="27" spans="1:4" x14ac:dyDescent="0.2">
      <c r="A27" t="str">
        <f>Forside!$B$3</f>
        <v>Udfyldes automatisk</v>
      </c>
      <c r="B27" t="s">
        <v>667</v>
      </c>
      <c r="C27" t="s">
        <v>410</v>
      </c>
      <c r="D27" s="158"/>
    </row>
    <row r="28" spans="1:4" x14ac:dyDescent="0.2">
      <c r="A28" t="str">
        <f>Forside!$B$3</f>
        <v>Udfyldes automatisk</v>
      </c>
      <c r="B28" t="s">
        <v>667</v>
      </c>
      <c r="C28" t="s">
        <v>604</v>
      </c>
      <c r="D28" s="158"/>
    </row>
    <row r="30" spans="1:4" ht="12" customHeight="1" x14ac:dyDescent="0.2">
      <c r="A30" s="83" t="str">
        <f>Forside!$B$3</f>
        <v>Udfyldes automatisk</v>
      </c>
      <c r="B30" s="83" t="s">
        <v>670</v>
      </c>
      <c r="C30" t="s">
        <v>398</v>
      </c>
      <c r="D30" s="158"/>
    </row>
    <row r="31" spans="1:4" ht="14.25" customHeight="1" x14ac:dyDescent="0.2">
      <c r="A31" s="83" t="str">
        <f>Forside!$B$3</f>
        <v>Udfyldes automatisk</v>
      </c>
      <c r="B31" s="83" t="s">
        <v>670</v>
      </c>
      <c r="C31" t="s">
        <v>399</v>
      </c>
      <c r="D31" s="158"/>
    </row>
    <row r="32" spans="1:4" ht="12.75" customHeight="1" x14ac:dyDescent="0.2">
      <c r="A32" s="83" t="str">
        <f>Forside!$B$3</f>
        <v>Udfyldes automatisk</v>
      </c>
      <c r="B32" s="83" t="s">
        <v>670</v>
      </c>
      <c r="C32" t="s">
        <v>410</v>
      </c>
      <c r="D32" s="158"/>
    </row>
    <row r="33" spans="1:4" ht="13.5" customHeight="1" x14ac:dyDescent="0.2">
      <c r="A33" s="83" t="str">
        <f>Forside!$B$3</f>
        <v>Udfyldes automatisk</v>
      </c>
      <c r="B33" s="83" t="s">
        <v>670</v>
      </c>
      <c r="C33" t="s">
        <v>605</v>
      </c>
      <c r="D33" s="158"/>
    </row>
    <row r="35" spans="1:4" x14ac:dyDescent="0.2">
      <c r="A35" t="str">
        <f>Forside!$B$3</f>
        <v>Udfyldes automatisk</v>
      </c>
      <c r="B35" t="s">
        <v>671</v>
      </c>
      <c r="C35" t="s">
        <v>398</v>
      </c>
      <c r="D35" s="158"/>
    </row>
    <row r="36" spans="1:4" x14ac:dyDescent="0.2">
      <c r="A36" t="str">
        <f>Forside!$B$3</f>
        <v>Udfyldes automatisk</v>
      </c>
      <c r="B36" t="s">
        <v>671</v>
      </c>
      <c r="C36" t="s">
        <v>399</v>
      </c>
      <c r="D36" s="158"/>
    </row>
    <row r="37" spans="1:4" x14ac:dyDescent="0.2">
      <c r="A37" t="str">
        <f>Forside!$B$3</f>
        <v>Udfyldes automatisk</v>
      </c>
      <c r="B37" t="s">
        <v>671</v>
      </c>
      <c r="C37" t="s">
        <v>410</v>
      </c>
      <c r="D37" s="158"/>
    </row>
    <row r="40" spans="1:4" x14ac:dyDescent="0.2">
      <c r="B40" s="110" t="s">
        <v>606</v>
      </c>
      <c r="C40" s="110"/>
    </row>
    <row r="41" spans="1:4" x14ac:dyDescent="0.2">
      <c r="A41" s="86" t="s">
        <v>406</v>
      </c>
      <c r="B41" s="86" t="s">
        <v>606</v>
      </c>
      <c r="C41" s="95" t="s">
        <v>657</v>
      </c>
    </row>
    <row r="42" spans="1:4" x14ac:dyDescent="0.2">
      <c r="A42" s="85" t="str">
        <f>Forside!$B$2</f>
        <v>Vælg institutionsnavn</v>
      </c>
      <c r="B42" s="85" t="s">
        <v>607</v>
      </c>
      <c r="C42" s="159"/>
    </row>
    <row r="43" spans="1:4" ht="25.5" x14ac:dyDescent="0.2">
      <c r="A43" s="87" t="str">
        <f>Forside!$B$2</f>
        <v>Vælg institutionsnavn</v>
      </c>
      <c r="B43" s="87" t="s">
        <v>608</v>
      </c>
      <c r="C43" s="160"/>
    </row>
    <row r="44" spans="1:4" x14ac:dyDescent="0.2">
      <c r="A44" s="83"/>
    </row>
  </sheetData>
  <sheetProtection algorithmName="SHA-512" hashValue="U9Kv4I00fw5+2yGr+M9gGQ+O67xwD+GRHch9bPv9u6EQAAKDr7KJiu/MyxZq5sXG2VbrdF2jcKmkxaZAo32/pg==" saltValue="drQHnuwTfAh5tX8uYsW49g==" spinCount="100000" sheet="1" objects="1" scenarios="1"/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>
    <tabColor rgb="FF0070C0"/>
  </sheetPr>
  <dimension ref="A1:M51"/>
  <sheetViews>
    <sheetView showGridLines="0" workbookViewId="0">
      <pane ySplit="1" topLeftCell="A2" activePane="bottomLeft" state="frozen"/>
      <selection pane="bottomLeft" activeCell="C2" sqref="C2"/>
    </sheetView>
  </sheetViews>
  <sheetFormatPr defaultRowHeight="12.75" x14ac:dyDescent="0.2"/>
  <cols>
    <col min="1" max="1" width="5.5703125" hidden="1" customWidth="1"/>
    <col min="2" max="2" width="18.5703125" hidden="1" customWidth="1"/>
    <col min="3" max="3" width="18.140625" bestFit="1" customWidth="1"/>
    <col min="4" max="4" width="9.7109375" bestFit="1" customWidth="1"/>
    <col min="5" max="5" width="11" bestFit="1" customWidth="1"/>
    <col min="6" max="6" width="9.28515625" bestFit="1" customWidth="1"/>
    <col min="7" max="7" width="14.7109375" bestFit="1" customWidth="1"/>
    <col min="8" max="8" width="21.7109375" bestFit="1" customWidth="1"/>
    <col min="9" max="9" width="16.28515625" bestFit="1" customWidth="1"/>
    <col min="10" max="10" width="22" bestFit="1" customWidth="1"/>
    <col min="11" max="11" width="21.85546875" bestFit="1" customWidth="1"/>
    <col min="12" max="12" width="21.28515625" bestFit="1" customWidth="1"/>
    <col min="13" max="13" width="8.28515625" bestFit="1" customWidth="1"/>
  </cols>
  <sheetData>
    <row r="1" spans="1:13" x14ac:dyDescent="0.2">
      <c r="A1" t="s">
        <v>226</v>
      </c>
      <c r="B1" t="s">
        <v>406</v>
      </c>
      <c r="C1" t="s">
        <v>411</v>
      </c>
      <c r="D1" t="s">
        <v>412</v>
      </c>
      <c r="E1" t="s">
        <v>413</v>
      </c>
      <c r="F1" t="s">
        <v>81</v>
      </c>
      <c r="G1" t="s">
        <v>414</v>
      </c>
      <c r="H1" t="s">
        <v>415</v>
      </c>
      <c r="I1" t="s">
        <v>416</v>
      </c>
      <c r="J1" t="s">
        <v>417</v>
      </c>
      <c r="K1" t="s">
        <v>418</v>
      </c>
      <c r="L1" t="s">
        <v>419</v>
      </c>
      <c r="M1" t="s">
        <v>420</v>
      </c>
    </row>
    <row r="2" spans="1:13" x14ac:dyDescent="0.2">
      <c r="A2">
        <f>Forside!$B$4</f>
        <v>2025</v>
      </c>
      <c r="B2" t="str">
        <f>Forside!$B$3</f>
        <v>Udfyldes automatisk</v>
      </c>
      <c r="C2" s="158"/>
      <c r="D2" s="158"/>
      <c r="E2" s="158"/>
      <c r="F2" s="158"/>
      <c r="G2" s="161"/>
      <c r="H2" s="158"/>
      <c r="I2" s="158"/>
      <c r="J2" s="158"/>
      <c r="K2" s="158"/>
      <c r="L2" s="158"/>
      <c r="M2" s="158"/>
    </row>
    <row r="3" spans="1:13" x14ac:dyDescent="0.2">
      <c r="A3">
        <f>Forside!$B$4</f>
        <v>2025</v>
      </c>
      <c r="B3" t="str">
        <f>Forside!$B$3</f>
        <v>Udfyldes automatisk</v>
      </c>
      <c r="C3" s="158"/>
      <c r="D3" s="158"/>
      <c r="E3" s="158"/>
      <c r="F3" s="158"/>
      <c r="G3" s="161"/>
      <c r="H3" s="158"/>
      <c r="I3" s="158"/>
      <c r="J3" s="158"/>
      <c r="K3" s="158"/>
      <c r="L3" s="158"/>
      <c r="M3" s="158"/>
    </row>
    <row r="4" spans="1:13" x14ac:dyDescent="0.2">
      <c r="A4">
        <f>Forside!$B$4</f>
        <v>2025</v>
      </c>
      <c r="B4" t="str">
        <f>Forside!$B$3</f>
        <v>Udfyldes automatisk</v>
      </c>
      <c r="C4" s="158"/>
      <c r="D4" s="158"/>
      <c r="E4" s="158"/>
      <c r="F4" s="158"/>
      <c r="G4" s="161"/>
      <c r="H4" s="158"/>
      <c r="I4" s="158"/>
      <c r="J4" s="158"/>
      <c r="K4" s="158"/>
      <c r="L4" s="158"/>
      <c r="M4" s="158"/>
    </row>
    <row r="5" spans="1:13" x14ac:dyDescent="0.2">
      <c r="A5">
        <f>Forside!$B$4</f>
        <v>2025</v>
      </c>
      <c r="B5" t="str">
        <f>Forside!$B$3</f>
        <v>Udfyldes automatisk</v>
      </c>
      <c r="C5" s="158"/>
      <c r="D5" s="158"/>
      <c r="E5" s="158"/>
      <c r="F5" s="158"/>
      <c r="G5" s="161"/>
      <c r="H5" s="158"/>
      <c r="I5" s="158"/>
      <c r="J5" s="158"/>
      <c r="K5" s="158"/>
      <c r="L5" s="158"/>
      <c r="M5" s="158"/>
    </row>
    <row r="6" spans="1:13" x14ac:dyDescent="0.2">
      <c r="A6">
        <f>Forside!$B$4</f>
        <v>2025</v>
      </c>
      <c r="B6" t="str">
        <f>Forside!$B$3</f>
        <v>Udfyldes automatisk</v>
      </c>
      <c r="C6" s="158"/>
      <c r="D6" s="158"/>
      <c r="E6" s="158"/>
      <c r="F6" s="158"/>
      <c r="G6" s="161"/>
      <c r="H6" s="158"/>
      <c r="I6" s="158"/>
      <c r="J6" s="158"/>
      <c r="K6" s="158"/>
      <c r="L6" s="158"/>
      <c r="M6" s="158"/>
    </row>
    <row r="7" spans="1:13" x14ac:dyDescent="0.2">
      <c r="A7">
        <f>Forside!$B$4</f>
        <v>2025</v>
      </c>
      <c r="B7" t="str">
        <f>Forside!$B$3</f>
        <v>Udfyldes automatisk</v>
      </c>
      <c r="C7" s="158"/>
      <c r="D7" s="158"/>
      <c r="E7" s="158"/>
      <c r="F7" s="158"/>
      <c r="G7" s="161"/>
      <c r="H7" s="158"/>
      <c r="I7" s="158"/>
      <c r="J7" s="158"/>
      <c r="K7" s="158"/>
      <c r="L7" s="158"/>
      <c r="M7" s="158"/>
    </row>
    <row r="8" spans="1:13" x14ac:dyDescent="0.2">
      <c r="A8">
        <f>Forside!$B$4</f>
        <v>2025</v>
      </c>
      <c r="B8" t="str">
        <f>Forside!$B$3</f>
        <v>Udfyldes automatisk</v>
      </c>
      <c r="C8" s="158"/>
      <c r="D8" s="158"/>
      <c r="E8" s="158"/>
      <c r="F8" s="158"/>
      <c r="G8" s="161"/>
      <c r="H8" s="158"/>
      <c r="I8" s="158"/>
      <c r="J8" s="158"/>
      <c r="K8" s="158"/>
      <c r="L8" s="158"/>
      <c r="M8" s="158"/>
    </row>
    <row r="9" spans="1:13" x14ac:dyDescent="0.2">
      <c r="A9">
        <f>Forside!$B$4</f>
        <v>2025</v>
      </c>
      <c r="B9" t="str">
        <f>Forside!$B$3</f>
        <v>Udfyldes automatisk</v>
      </c>
      <c r="C9" s="158"/>
      <c r="D9" s="158"/>
      <c r="E9" s="158"/>
      <c r="F9" s="158"/>
      <c r="G9" s="161"/>
      <c r="H9" s="158"/>
      <c r="I9" s="158"/>
      <c r="J9" s="158"/>
      <c r="K9" s="158"/>
      <c r="L9" s="158"/>
      <c r="M9" s="158"/>
    </row>
    <row r="10" spans="1:13" x14ac:dyDescent="0.2">
      <c r="A10">
        <f>Forside!$B$4</f>
        <v>2025</v>
      </c>
      <c r="B10" t="str">
        <f>Forside!$B$3</f>
        <v>Udfyldes automatisk</v>
      </c>
      <c r="C10" s="158"/>
      <c r="D10" s="158"/>
      <c r="E10" s="158"/>
      <c r="F10" s="158"/>
      <c r="G10" s="161"/>
      <c r="H10" s="158"/>
      <c r="I10" s="158"/>
      <c r="J10" s="158"/>
      <c r="K10" s="158"/>
      <c r="L10" s="158"/>
      <c r="M10" s="158"/>
    </row>
    <row r="11" spans="1:13" x14ac:dyDescent="0.2">
      <c r="A11">
        <f>Forside!$B$4</f>
        <v>2025</v>
      </c>
      <c r="B11" t="str">
        <f>Forside!$B$3</f>
        <v>Udfyldes automatisk</v>
      </c>
      <c r="C11" s="158"/>
      <c r="D11" s="158"/>
      <c r="E11" s="158"/>
      <c r="F11" s="158"/>
      <c r="G11" s="161"/>
      <c r="H11" s="158"/>
      <c r="I11" s="158"/>
      <c r="J11" s="158"/>
      <c r="K11" s="158"/>
      <c r="L11" s="158"/>
      <c r="M11" s="158"/>
    </row>
    <row r="12" spans="1:13" x14ac:dyDescent="0.2">
      <c r="A12">
        <f>Forside!$B$4</f>
        <v>2025</v>
      </c>
      <c r="B12" t="str">
        <f>Forside!$B$3</f>
        <v>Udfyldes automatisk</v>
      </c>
      <c r="C12" s="158"/>
      <c r="D12" s="158"/>
      <c r="E12" s="158"/>
      <c r="F12" s="158"/>
      <c r="G12" s="161"/>
      <c r="H12" s="158"/>
      <c r="I12" s="158"/>
      <c r="J12" s="158"/>
      <c r="K12" s="158"/>
      <c r="L12" s="158"/>
      <c r="M12" s="158"/>
    </row>
    <row r="13" spans="1:13" x14ac:dyDescent="0.2">
      <c r="A13">
        <f>Forside!$B$4</f>
        <v>2025</v>
      </c>
      <c r="B13" t="str">
        <f>Forside!$B$3</f>
        <v>Udfyldes automatisk</v>
      </c>
      <c r="C13" s="158"/>
      <c r="D13" s="158"/>
      <c r="E13" s="158"/>
      <c r="F13" s="158"/>
      <c r="G13" s="161"/>
      <c r="H13" s="158"/>
      <c r="I13" s="158"/>
      <c r="J13" s="158"/>
      <c r="K13" s="158"/>
      <c r="L13" s="158"/>
      <c r="M13" s="158"/>
    </row>
    <row r="14" spans="1:13" x14ac:dyDescent="0.2">
      <c r="A14">
        <f>Forside!$B$4</f>
        <v>2025</v>
      </c>
      <c r="B14" t="str">
        <f>Forside!$B$3</f>
        <v>Udfyldes automatisk</v>
      </c>
      <c r="C14" s="158"/>
      <c r="D14" s="158"/>
      <c r="E14" s="158"/>
      <c r="F14" s="158"/>
      <c r="G14" s="161"/>
      <c r="H14" s="158"/>
      <c r="I14" s="158"/>
      <c r="J14" s="158"/>
      <c r="K14" s="158"/>
      <c r="L14" s="158"/>
      <c r="M14" s="158"/>
    </row>
    <row r="15" spans="1:13" x14ac:dyDescent="0.2">
      <c r="A15">
        <f>Forside!$B$4</f>
        <v>2025</v>
      </c>
      <c r="B15" t="str">
        <f>Forside!$B$3</f>
        <v>Udfyldes automatisk</v>
      </c>
      <c r="C15" s="158"/>
      <c r="D15" s="158"/>
      <c r="E15" s="158"/>
      <c r="F15" s="158"/>
      <c r="G15" s="161"/>
      <c r="H15" s="158"/>
      <c r="I15" s="158"/>
      <c r="J15" s="158"/>
      <c r="K15" s="158"/>
      <c r="L15" s="158"/>
      <c r="M15" s="158"/>
    </row>
    <row r="16" spans="1:13" x14ac:dyDescent="0.2">
      <c r="A16">
        <f>Forside!$B$4</f>
        <v>2025</v>
      </c>
      <c r="B16" t="str">
        <f>Forside!$B$3</f>
        <v>Udfyldes automatisk</v>
      </c>
      <c r="C16" s="158"/>
      <c r="D16" s="158"/>
      <c r="E16" s="158"/>
      <c r="F16" s="158"/>
      <c r="G16" s="161"/>
      <c r="H16" s="158"/>
      <c r="I16" s="158"/>
      <c r="J16" s="158"/>
      <c r="K16" s="158"/>
      <c r="L16" s="158"/>
      <c r="M16" s="158"/>
    </row>
    <row r="17" spans="1:13" x14ac:dyDescent="0.2">
      <c r="A17">
        <f>Forside!$B$4</f>
        <v>2025</v>
      </c>
      <c r="B17" t="str">
        <f>Forside!$B$3</f>
        <v>Udfyldes automatisk</v>
      </c>
      <c r="C17" s="158"/>
      <c r="D17" s="158"/>
      <c r="E17" s="158"/>
      <c r="F17" s="158"/>
      <c r="G17" s="161"/>
      <c r="H17" s="158"/>
      <c r="I17" s="158"/>
      <c r="J17" s="158"/>
      <c r="K17" s="158"/>
      <c r="L17" s="158"/>
      <c r="M17" s="158"/>
    </row>
    <row r="18" spans="1:13" x14ac:dyDescent="0.2">
      <c r="A18">
        <f>Forside!$B$4</f>
        <v>2025</v>
      </c>
      <c r="B18" t="str">
        <f>Forside!$B$3</f>
        <v>Udfyldes automatisk</v>
      </c>
      <c r="C18" s="158"/>
      <c r="D18" s="158"/>
      <c r="E18" s="158"/>
      <c r="F18" s="158"/>
      <c r="G18" s="161"/>
      <c r="H18" s="158"/>
      <c r="I18" s="158"/>
      <c r="J18" s="158"/>
      <c r="K18" s="158"/>
      <c r="L18" s="158"/>
      <c r="M18" s="158"/>
    </row>
    <row r="19" spans="1:13" x14ac:dyDescent="0.2">
      <c r="A19">
        <f>Forside!$B$4</f>
        <v>2025</v>
      </c>
      <c r="B19" t="str">
        <f>Forside!$B$3</f>
        <v>Udfyldes automatisk</v>
      </c>
      <c r="C19" s="158"/>
      <c r="D19" s="158"/>
      <c r="E19" s="158"/>
      <c r="F19" s="158"/>
      <c r="G19" s="161"/>
      <c r="H19" s="158"/>
      <c r="I19" s="158"/>
      <c r="J19" s="158"/>
      <c r="K19" s="158"/>
      <c r="L19" s="158"/>
      <c r="M19" s="158"/>
    </row>
    <row r="20" spans="1:13" x14ac:dyDescent="0.2">
      <c r="A20">
        <f>Forside!$B$4</f>
        <v>2025</v>
      </c>
      <c r="B20" t="str">
        <f>Forside!$B$3</f>
        <v>Udfyldes automatisk</v>
      </c>
      <c r="C20" s="158"/>
      <c r="D20" s="158"/>
      <c r="E20" s="158"/>
      <c r="F20" s="158"/>
      <c r="G20" s="161"/>
      <c r="H20" s="158"/>
      <c r="I20" s="158"/>
      <c r="J20" s="158"/>
      <c r="K20" s="158"/>
      <c r="L20" s="158"/>
      <c r="M20" s="158"/>
    </row>
    <row r="21" spans="1:13" x14ac:dyDescent="0.2">
      <c r="A21">
        <f>Forside!$B$4</f>
        <v>2025</v>
      </c>
      <c r="B21" t="str">
        <f>Forside!$B$3</f>
        <v>Udfyldes automatisk</v>
      </c>
      <c r="C21" s="158"/>
      <c r="D21" s="158"/>
      <c r="E21" s="158"/>
      <c r="F21" s="158"/>
      <c r="G21" s="161"/>
      <c r="H21" s="158"/>
      <c r="I21" s="158"/>
      <c r="J21" s="158"/>
      <c r="K21" s="158"/>
      <c r="L21" s="158"/>
      <c r="M21" s="158"/>
    </row>
    <row r="22" spans="1:13" x14ac:dyDescent="0.2">
      <c r="A22">
        <f>Forside!$B$4</f>
        <v>2025</v>
      </c>
      <c r="B22" t="str">
        <f>Forside!$B$3</f>
        <v>Udfyldes automatisk</v>
      </c>
      <c r="C22" s="158"/>
      <c r="D22" s="158"/>
      <c r="E22" s="158"/>
      <c r="F22" s="158"/>
      <c r="G22" s="161"/>
      <c r="H22" s="158"/>
      <c r="I22" s="158"/>
      <c r="J22" s="158"/>
      <c r="K22" s="158"/>
      <c r="L22" s="158"/>
      <c r="M22" s="158"/>
    </row>
    <row r="23" spans="1:13" x14ac:dyDescent="0.2">
      <c r="A23">
        <f>Forside!$B$4</f>
        <v>2025</v>
      </c>
      <c r="B23" t="str">
        <f>Forside!$B$3</f>
        <v>Udfyldes automatisk</v>
      </c>
      <c r="C23" s="158"/>
      <c r="D23" s="158"/>
      <c r="E23" s="158"/>
      <c r="F23" s="158"/>
      <c r="G23" s="161"/>
      <c r="H23" s="158"/>
      <c r="I23" s="158"/>
      <c r="J23" s="158"/>
      <c r="K23" s="158"/>
      <c r="L23" s="158"/>
      <c r="M23" s="158"/>
    </row>
    <row r="24" spans="1:13" x14ac:dyDescent="0.2">
      <c r="A24">
        <f>Forside!$B$4</f>
        <v>2025</v>
      </c>
      <c r="B24" t="str">
        <f>Forside!$B$3</f>
        <v>Udfyldes automatisk</v>
      </c>
      <c r="C24" s="158"/>
      <c r="D24" s="158"/>
      <c r="E24" s="158"/>
      <c r="F24" s="158"/>
      <c r="G24" s="161"/>
      <c r="H24" s="158"/>
      <c r="I24" s="158"/>
      <c r="J24" s="158"/>
      <c r="K24" s="158"/>
      <c r="L24" s="158"/>
      <c r="M24" s="158"/>
    </row>
    <row r="25" spans="1:13" x14ac:dyDescent="0.2">
      <c r="A25">
        <f>Forside!$B$4</f>
        <v>2025</v>
      </c>
      <c r="B25" t="str">
        <f>Forside!$B$3</f>
        <v>Udfyldes automatisk</v>
      </c>
      <c r="C25" s="158"/>
      <c r="D25" s="158"/>
      <c r="E25" s="158"/>
      <c r="F25" s="158"/>
      <c r="G25" s="161"/>
      <c r="H25" s="158"/>
      <c r="I25" s="158"/>
      <c r="J25" s="158"/>
      <c r="K25" s="158"/>
      <c r="L25" s="158"/>
      <c r="M25" s="158"/>
    </row>
    <row r="26" spans="1:13" x14ac:dyDescent="0.2">
      <c r="A26">
        <f>Forside!$B$4</f>
        <v>2025</v>
      </c>
      <c r="B26" t="str">
        <f>Forside!$B$3</f>
        <v>Udfyldes automatisk</v>
      </c>
      <c r="C26" s="158"/>
      <c r="D26" s="158"/>
      <c r="E26" s="158"/>
      <c r="F26" s="158"/>
      <c r="G26" s="161"/>
      <c r="H26" s="158"/>
      <c r="I26" s="158"/>
      <c r="J26" s="158"/>
      <c r="K26" s="158"/>
      <c r="L26" s="158"/>
      <c r="M26" s="158"/>
    </row>
    <row r="27" spans="1:13" x14ac:dyDescent="0.2">
      <c r="A27">
        <f>Forside!$B$4</f>
        <v>2025</v>
      </c>
      <c r="B27" t="str">
        <f>Forside!$B$3</f>
        <v>Udfyldes automatisk</v>
      </c>
      <c r="C27" s="158"/>
      <c r="D27" s="158"/>
      <c r="E27" s="158"/>
      <c r="F27" s="158"/>
      <c r="G27" s="161"/>
      <c r="H27" s="158"/>
      <c r="I27" s="158"/>
      <c r="J27" s="158"/>
      <c r="K27" s="158"/>
      <c r="L27" s="158"/>
      <c r="M27" s="158"/>
    </row>
    <row r="28" spans="1:13" x14ac:dyDescent="0.2">
      <c r="A28">
        <f>Forside!$B$4</f>
        <v>2025</v>
      </c>
      <c r="B28" t="str">
        <f>Forside!$B$3</f>
        <v>Udfyldes automatisk</v>
      </c>
      <c r="C28" s="158"/>
      <c r="D28" s="158"/>
      <c r="E28" s="158"/>
      <c r="F28" s="158"/>
      <c r="G28" s="161"/>
      <c r="H28" s="158"/>
      <c r="I28" s="158"/>
      <c r="J28" s="158"/>
      <c r="K28" s="158"/>
      <c r="L28" s="158"/>
      <c r="M28" s="158"/>
    </row>
    <row r="29" spans="1:13" x14ac:dyDescent="0.2">
      <c r="A29">
        <f>Forside!$B$4</f>
        <v>2025</v>
      </c>
      <c r="B29" t="str">
        <f>Forside!$B$3</f>
        <v>Udfyldes automatisk</v>
      </c>
      <c r="C29" s="158"/>
      <c r="D29" s="158"/>
      <c r="E29" s="158"/>
      <c r="F29" s="158"/>
      <c r="G29" s="161"/>
      <c r="H29" s="158"/>
      <c r="I29" s="158"/>
      <c r="J29" s="158"/>
      <c r="K29" s="158"/>
      <c r="L29" s="158"/>
      <c r="M29" s="158"/>
    </row>
    <row r="30" spans="1:13" x14ac:dyDescent="0.2">
      <c r="A30">
        <f>Forside!$B$4</f>
        <v>2025</v>
      </c>
      <c r="B30" t="str">
        <f>Forside!$B$3</f>
        <v>Udfyldes automatisk</v>
      </c>
      <c r="C30" s="158"/>
      <c r="D30" s="158"/>
      <c r="E30" s="158"/>
      <c r="F30" s="158"/>
      <c r="G30" s="161"/>
      <c r="H30" s="158"/>
      <c r="I30" s="158"/>
      <c r="J30" s="158"/>
      <c r="K30" s="158"/>
      <c r="L30" s="158"/>
      <c r="M30" s="158"/>
    </row>
    <row r="31" spans="1:13" x14ac:dyDescent="0.2">
      <c r="A31">
        <f>Forside!$B$4</f>
        <v>2025</v>
      </c>
      <c r="B31" t="str">
        <f>Forside!$B$3</f>
        <v>Udfyldes automatisk</v>
      </c>
      <c r="C31" s="158"/>
      <c r="D31" s="158"/>
      <c r="E31" s="158"/>
      <c r="F31" s="158"/>
      <c r="G31" s="161"/>
      <c r="H31" s="158"/>
      <c r="I31" s="158"/>
      <c r="J31" s="158"/>
      <c r="K31" s="158"/>
      <c r="L31" s="158"/>
      <c r="M31" s="158"/>
    </row>
    <row r="32" spans="1:13" x14ac:dyDescent="0.2">
      <c r="A32">
        <f>Forside!$B$4</f>
        <v>2025</v>
      </c>
      <c r="B32" t="str">
        <f>Forside!$B$3</f>
        <v>Udfyldes automatisk</v>
      </c>
      <c r="C32" s="158"/>
      <c r="D32" s="158"/>
      <c r="E32" s="158"/>
      <c r="F32" s="158"/>
      <c r="G32" s="161"/>
      <c r="H32" s="158"/>
      <c r="I32" s="158"/>
      <c r="J32" s="158"/>
      <c r="K32" s="158"/>
      <c r="L32" s="158"/>
      <c r="M32" s="158"/>
    </row>
    <row r="33" spans="1:13" x14ac:dyDescent="0.2">
      <c r="A33">
        <f>Forside!$B$4</f>
        <v>2025</v>
      </c>
      <c r="B33" t="str">
        <f>Forside!$B$3</f>
        <v>Udfyldes automatisk</v>
      </c>
      <c r="C33" s="158"/>
      <c r="D33" s="158"/>
      <c r="E33" s="158"/>
      <c r="F33" s="158"/>
      <c r="G33" s="161"/>
      <c r="H33" s="158"/>
      <c r="I33" s="158"/>
      <c r="J33" s="158"/>
      <c r="K33" s="158"/>
      <c r="L33" s="158"/>
      <c r="M33" s="158"/>
    </row>
    <row r="34" spans="1:13" x14ac:dyDescent="0.2">
      <c r="A34">
        <f>Forside!$B$4</f>
        <v>2025</v>
      </c>
      <c r="B34" t="str">
        <f>Forside!$B$3</f>
        <v>Udfyldes automatisk</v>
      </c>
      <c r="C34" s="158"/>
      <c r="D34" s="158"/>
      <c r="E34" s="158"/>
      <c r="F34" s="158"/>
      <c r="G34" s="161"/>
      <c r="H34" s="158"/>
      <c r="I34" s="158"/>
      <c r="J34" s="158"/>
      <c r="K34" s="158"/>
      <c r="L34" s="158"/>
      <c r="M34" s="158"/>
    </row>
    <row r="35" spans="1:13" x14ac:dyDescent="0.2">
      <c r="A35">
        <f>Forside!$B$4</f>
        <v>2025</v>
      </c>
      <c r="B35" t="str">
        <f>Forside!$B$3</f>
        <v>Udfyldes automatisk</v>
      </c>
      <c r="C35" s="158"/>
      <c r="D35" s="158"/>
      <c r="E35" s="158"/>
      <c r="F35" s="158"/>
      <c r="G35" s="161"/>
      <c r="H35" s="158"/>
      <c r="I35" s="158"/>
      <c r="J35" s="158"/>
      <c r="K35" s="158"/>
      <c r="L35" s="158"/>
      <c r="M35" s="158"/>
    </row>
    <row r="36" spans="1:13" x14ac:dyDescent="0.2">
      <c r="A36">
        <f>Forside!$B$4</f>
        <v>2025</v>
      </c>
      <c r="B36" t="str">
        <f>Forside!$B$3</f>
        <v>Udfyldes automatisk</v>
      </c>
      <c r="C36" s="158"/>
      <c r="D36" s="158"/>
      <c r="E36" s="158"/>
      <c r="F36" s="158"/>
      <c r="G36" s="161"/>
      <c r="H36" s="158"/>
      <c r="I36" s="158"/>
      <c r="J36" s="158"/>
      <c r="K36" s="158"/>
      <c r="L36" s="158"/>
      <c r="M36" s="158"/>
    </row>
    <row r="37" spans="1:13" x14ac:dyDescent="0.2">
      <c r="A37">
        <f>Forside!$B$4</f>
        <v>2025</v>
      </c>
      <c r="B37" t="str">
        <f>Forside!$B$3</f>
        <v>Udfyldes automatisk</v>
      </c>
      <c r="C37" s="158"/>
      <c r="D37" s="158"/>
      <c r="E37" s="158"/>
      <c r="F37" s="158"/>
      <c r="G37" s="161"/>
      <c r="H37" s="158"/>
      <c r="I37" s="158"/>
      <c r="J37" s="158"/>
      <c r="K37" s="158"/>
      <c r="L37" s="158"/>
      <c r="M37" s="158"/>
    </row>
    <row r="38" spans="1:13" x14ac:dyDescent="0.2">
      <c r="A38">
        <f>Forside!$B$4</f>
        <v>2025</v>
      </c>
      <c r="B38" t="str">
        <f>Forside!$B$3</f>
        <v>Udfyldes automatisk</v>
      </c>
      <c r="C38" s="158"/>
      <c r="D38" s="158"/>
      <c r="E38" s="158"/>
      <c r="F38" s="158"/>
      <c r="G38" s="161"/>
      <c r="H38" s="158"/>
      <c r="I38" s="158"/>
      <c r="J38" s="158"/>
      <c r="K38" s="158"/>
      <c r="L38" s="158"/>
      <c r="M38" s="158"/>
    </row>
    <row r="39" spans="1:13" x14ac:dyDescent="0.2">
      <c r="A39">
        <f>Forside!$B$4</f>
        <v>2025</v>
      </c>
      <c r="B39" t="str">
        <f>Forside!$B$3</f>
        <v>Udfyldes automatisk</v>
      </c>
      <c r="C39" s="158"/>
      <c r="D39" s="158"/>
      <c r="E39" s="158"/>
      <c r="F39" s="158"/>
      <c r="G39" s="161"/>
      <c r="H39" s="158"/>
      <c r="I39" s="158"/>
      <c r="J39" s="158"/>
      <c r="K39" s="158"/>
      <c r="L39" s="158"/>
      <c r="M39" s="158"/>
    </row>
    <row r="40" spans="1:13" x14ac:dyDescent="0.2">
      <c r="A40">
        <f>Forside!$B$4</f>
        <v>2025</v>
      </c>
      <c r="B40" t="str">
        <f>Forside!$B$3</f>
        <v>Udfyldes automatisk</v>
      </c>
      <c r="C40" s="158"/>
      <c r="D40" s="158"/>
      <c r="E40" s="158"/>
      <c r="F40" s="158"/>
      <c r="G40" s="161"/>
      <c r="H40" s="158"/>
      <c r="I40" s="158"/>
      <c r="J40" s="158"/>
      <c r="K40" s="158"/>
      <c r="L40" s="158"/>
      <c r="M40" s="158"/>
    </row>
    <row r="41" spans="1:13" x14ac:dyDescent="0.2">
      <c r="A41">
        <f>Forside!$B$4</f>
        <v>2025</v>
      </c>
      <c r="B41" t="str">
        <f>Forside!$B$3</f>
        <v>Udfyldes automatisk</v>
      </c>
      <c r="C41" s="158"/>
      <c r="D41" s="158"/>
      <c r="E41" s="158"/>
      <c r="F41" s="158"/>
      <c r="G41" s="161"/>
      <c r="H41" s="158"/>
      <c r="I41" s="158"/>
      <c r="J41" s="158"/>
      <c r="K41" s="158"/>
      <c r="L41" s="158"/>
      <c r="M41" s="158"/>
    </row>
    <row r="42" spans="1:13" x14ac:dyDescent="0.2">
      <c r="A42">
        <f>Forside!$B$4</f>
        <v>2025</v>
      </c>
      <c r="B42" t="str">
        <f>Forside!$B$3</f>
        <v>Udfyldes automatisk</v>
      </c>
      <c r="C42" s="158"/>
      <c r="D42" s="158"/>
      <c r="E42" s="158"/>
      <c r="F42" s="158"/>
      <c r="G42" s="161"/>
      <c r="H42" s="158"/>
      <c r="I42" s="158"/>
      <c r="J42" s="158"/>
      <c r="K42" s="158"/>
      <c r="L42" s="158"/>
      <c r="M42" s="158"/>
    </row>
    <row r="43" spans="1:13" x14ac:dyDescent="0.2">
      <c r="A43">
        <f>Forside!$B$4</f>
        <v>2025</v>
      </c>
      <c r="B43" t="str">
        <f>Forside!$B$3</f>
        <v>Udfyldes automatisk</v>
      </c>
      <c r="C43" s="158"/>
      <c r="D43" s="158"/>
      <c r="E43" s="158"/>
      <c r="F43" s="158"/>
      <c r="G43" s="161"/>
      <c r="H43" s="158"/>
      <c r="I43" s="158"/>
      <c r="J43" s="158"/>
      <c r="K43" s="158"/>
      <c r="L43" s="158"/>
      <c r="M43" s="158"/>
    </row>
    <row r="44" spans="1:13" x14ac:dyDescent="0.2">
      <c r="A44">
        <f>Forside!$B$4</f>
        <v>2025</v>
      </c>
      <c r="B44" t="str">
        <f>Forside!$B$3</f>
        <v>Udfyldes automatisk</v>
      </c>
      <c r="C44" s="158"/>
      <c r="D44" s="158"/>
      <c r="E44" s="158"/>
      <c r="F44" s="158"/>
      <c r="G44" s="161"/>
      <c r="H44" s="158"/>
      <c r="I44" s="158"/>
      <c r="J44" s="158"/>
      <c r="K44" s="158"/>
      <c r="L44" s="158"/>
      <c r="M44" s="158"/>
    </row>
    <row r="45" spans="1:13" x14ac:dyDescent="0.2">
      <c r="A45">
        <f>Forside!$B$4</f>
        <v>2025</v>
      </c>
      <c r="B45" t="str">
        <f>Forside!$B$3</f>
        <v>Udfyldes automatisk</v>
      </c>
      <c r="C45" s="158"/>
      <c r="D45" s="158"/>
      <c r="E45" s="158"/>
      <c r="F45" s="158"/>
      <c r="G45" s="161"/>
      <c r="H45" s="158"/>
      <c r="I45" s="158"/>
      <c r="J45" s="158"/>
      <c r="K45" s="158"/>
      <c r="L45" s="158"/>
      <c r="M45" s="158"/>
    </row>
    <row r="46" spans="1:13" x14ac:dyDescent="0.2">
      <c r="A46">
        <f>Forside!$B$4</f>
        <v>2025</v>
      </c>
      <c r="B46" t="str">
        <f>Forside!$B$3</f>
        <v>Udfyldes automatisk</v>
      </c>
      <c r="C46" s="158"/>
      <c r="D46" s="158"/>
      <c r="E46" s="158"/>
      <c r="F46" s="158"/>
      <c r="G46" s="161"/>
      <c r="H46" s="158"/>
      <c r="I46" s="158"/>
      <c r="J46" s="158"/>
      <c r="K46" s="158"/>
      <c r="L46" s="158"/>
      <c r="M46" s="158"/>
    </row>
    <row r="47" spans="1:13" x14ac:dyDescent="0.2">
      <c r="A47">
        <f>Forside!$B$4</f>
        <v>2025</v>
      </c>
      <c r="B47" t="str">
        <f>Forside!$B$3</f>
        <v>Udfyldes automatisk</v>
      </c>
      <c r="C47" s="158"/>
      <c r="D47" s="158"/>
      <c r="E47" s="158"/>
      <c r="F47" s="158"/>
      <c r="G47" s="161"/>
      <c r="H47" s="158"/>
      <c r="I47" s="158"/>
      <c r="J47" s="158"/>
      <c r="K47" s="158"/>
      <c r="L47" s="158"/>
      <c r="M47" s="158"/>
    </row>
    <row r="48" spans="1:13" x14ac:dyDescent="0.2">
      <c r="A48">
        <f>Forside!$B$4</f>
        <v>2025</v>
      </c>
      <c r="B48" t="str">
        <f>Forside!$B$3</f>
        <v>Udfyldes automatisk</v>
      </c>
      <c r="C48" s="158"/>
      <c r="D48" s="158"/>
      <c r="E48" s="158"/>
      <c r="F48" s="158"/>
      <c r="G48" s="161"/>
      <c r="H48" s="158"/>
      <c r="I48" s="158"/>
      <c r="J48" s="158"/>
      <c r="K48" s="158"/>
      <c r="L48" s="158"/>
      <c r="M48" s="158"/>
    </row>
    <row r="49" spans="1:13" x14ac:dyDescent="0.2">
      <c r="A49">
        <f>Forside!$B$4</f>
        <v>2025</v>
      </c>
      <c r="B49" t="str">
        <f>Forside!$B$3</f>
        <v>Udfyldes automatisk</v>
      </c>
      <c r="C49" s="158"/>
      <c r="D49" s="158"/>
      <c r="E49" s="158"/>
      <c r="F49" s="158"/>
      <c r="G49" s="161"/>
      <c r="H49" s="158"/>
      <c r="I49" s="158"/>
      <c r="J49" s="158"/>
      <c r="K49" s="158"/>
      <c r="L49" s="158"/>
      <c r="M49" s="158"/>
    </row>
    <row r="50" spans="1:13" x14ac:dyDescent="0.2">
      <c r="A50">
        <f>Forside!$B$4</f>
        <v>2025</v>
      </c>
      <c r="B50" t="str">
        <f>Forside!$B$3</f>
        <v>Udfyldes automatisk</v>
      </c>
      <c r="C50" s="158"/>
      <c r="D50" s="158"/>
      <c r="E50" s="158"/>
      <c r="F50" s="158"/>
      <c r="G50" s="161"/>
      <c r="H50" s="158"/>
      <c r="I50" s="158"/>
      <c r="J50" s="158"/>
      <c r="K50" s="158"/>
      <c r="L50" s="158"/>
      <c r="M50" s="158"/>
    </row>
    <row r="51" spans="1:13" x14ac:dyDescent="0.2">
      <c r="A51">
        <f>Forside!$B$4</f>
        <v>2025</v>
      </c>
      <c r="B51" t="str">
        <f>Forside!$B$3</f>
        <v>Udfyldes automatisk</v>
      </c>
      <c r="C51" s="158"/>
      <c r="D51" s="158"/>
      <c r="E51" s="158"/>
      <c r="F51" s="158"/>
      <c r="G51" s="161"/>
      <c r="H51" s="158"/>
      <c r="I51" s="158"/>
      <c r="J51" s="158"/>
      <c r="K51" s="158"/>
      <c r="L51" s="158"/>
      <c r="M51" s="158"/>
    </row>
  </sheetData>
  <sheetProtection algorithmName="SHA-512" hashValue="eY59u7nLJSYj4SfTSmzIsVeUqZXIY34ScJDDrZZpgDjckW6U8UPpa/xnmENPugWXMJGM4844SkGD6ZwhMx9woA==" saltValue="jTVGmt9GSVKyVpUXdqIGCA==" spinCount="100000" sheet="1" objects="1" scenarios="1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800-000000000000}">
          <x14:formula1>
            <xm:f>Stamdata!$F$2:$F$4</xm:f>
          </x14:formula1>
          <xm:sqref>H2:H51</xm:sqref>
        </x14:dataValidation>
        <x14:dataValidation type="list" allowBlank="1" showInputMessage="1" showErrorMessage="1" xr:uid="{00000000-0002-0000-0800-000001000000}">
          <x14:formula1>
            <xm:f>Stamdata!$G$2:$G$3</xm:f>
          </x14:formula1>
          <xm:sqref>F2:F51</xm:sqref>
        </x14:dataValidation>
        <x14:dataValidation type="list" allowBlank="1" showInputMessage="1" showErrorMessage="1" xr:uid="{00000000-0002-0000-0800-000003000000}">
          <x14:formula1>
            <xm:f>Stamdata!$J$2:$J$3</xm:f>
          </x14:formula1>
          <xm:sqref>I2:I51</xm:sqref>
        </x14:dataValidation>
        <x14:dataValidation type="list" allowBlank="1" showInputMessage="1" showErrorMessage="1" xr:uid="{00000000-0002-0000-0800-000004000000}">
          <x14:formula1>
            <xm:f>Stamdata!$K$2:$K$42</xm:f>
          </x14:formula1>
          <xm:sqref>J2:J51</xm:sqref>
        </x14:dataValidation>
        <x14:dataValidation type="list" allowBlank="1" showInputMessage="1" showErrorMessage="1" xr:uid="{00000000-0002-0000-0800-000002000000}">
          <x14:formula1>
            <xm:f>Stamdata!$H$4:$H$5</xm:f>
          </x14:formula1>
          <xm:sqref>C3:C51</xm:sqref>
        </x14:dataValidation>
        <x14:dataValidation type="list" allowBlank="1" showInputMessage="1" showErrorMessage="1" xr:uid="{77CE1737-9A0D-4C99-AB87-B7F920E4E650}">
          <x14:formula1>
            <xm:f>Stamdata!$H$4:$H$6</xm:f>
          </x14:formula1>
          <xm:sqref>C2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>
    <tabColor rgb="FF0070C0"/>
  </sheetPr>
  <dimension ref="A1:O51"/>
  <sheetViews>
    <sheetView showGridLines="0" workbookViewId="0">
      <pane ySplit="1" topLeftCell="A2" activePane="bottomLeft" state="frozen"/>
      <selection pane="bottomLeft" activeCell="D2" sqref="D2"/>
    </sheetView>
  </sheetViews>
  <sheetFormatPr defaultRowHeight="12.75" x14ac:dyDescent="0.2"/>
  <cols>
    <col min="1" max="1" width="5.5703125" hidden="1" customWidth="1"/>
    <col min="2" max="2" width="13" hidden="1" customWidth="1"/>
    <col min="3" max="3" width="18.140625" hidden="1" customWidth="1"/>
    <col min="4" max="4" width="9.7109375" bestFit="1" customWidth="1"/>
    <col min="5" max="5" width="11" bestFit="1" customWidth="1"/>
    <col min="6" max="6" width="12.28515625" bestFit="1" customWidth="1"/>
    <col min="7" max="7" width="9.28515625" bestFit="1" customWidth="1"/>
    <col min="8" max="8" width="14.7109375" bestFit="1" customWidth="1"/>
    <col min="9" max="9" width="21.7109375" bestFit="1" customWidth="1"/>
    <col min="10" max="10" width="15" bestFit="1" customWidth="1"/>
    <col min="11" max="11" width="16.28515625" bestFit="1" customWidth="1"/>
    <col min="12" max="12" width="22" bestFit="1" customWidth="1"/>
    <col min="13" max="13" width="21.85546875" bestFit="1" customWidth="1"/>
    <col min="14" max="14" width="21.28515625" bestFit="1" customWidth="1"/>
    <col min="15" max="15" width="8.28515625" bestFit="1" customWidth="1"/>
  </cols>
  <sheetData>
    <row r="1" spans="1:15" x14ac:dyDescent="0.2">
      <c r="A1" t="s">
        <v>226</v>
      </c>
      <c r="B1" t="s">
        <v>406</v>
      </c>
      <c r="C1" t="s">
        <v>411</v>
      </c>
      <c r="D1" t="s">
        <v>412</v>
      </c>
      <c r="E1" t="s">
        <v>413</v>
      </c>
      <c r="F1" t="s">
        <v>421</v>
      </c>
      <c r="G1" t="s">
        <v>81</v>
      </c>
      <c r="H1" t="s">
        <v>414</v>
      </c>
      <c r="I1" t="s">
        <v>415</v>
      </c>
      <c r="J1" t="s">
        <v>422</v>
      </c>
      <c r="K1" t="s">
        <v>416</v>
      </c>
      <c r="L1" t="s">
        <v>417</v>
      </c>
      <c r="M1" t="s">
        <v>418</v>
      </c>
      <c r="N1" t="s">
        <v>419</v>
      </c>
      <c r="O1" t="s">
        <v>420</v>
      </c>
    </row>
    <row r="2" spans="1:15" x14ac:dyDescent="0.2">
      <c r="A2">
        <f>Forside!$B$4</f>
        <v>2025</v>
      </c>
      <c r="B2" t="str">
        <f>Forside!$B$3</f>
        <v>Udfyldes automatisk</v>
      </c>
      <c r="C2" t="s">
        <v>504</v>
      </c>
      <c r="D2" s="158"/>
      <c r="E2" s="158"/>
      <c r="F2" s="158"/>
      <c r="G2" s="158"/>
      <c r="H2" s="161"/>
      <c r="I2" s="158"/>
      <c r="J2" s="158"/>
      <c r="K2" s="158"/>
      <c r="L2" s="158"/>
      <c r="M2" s="158"/>
      <c r="N2" s="158"/>
      <c r="O2" s="158"/>
    </row>
    <row r="3" spans="1:15" x14ac:dyDescent="0.2">
      <c r="A3">
        <f>Forside!$B$4</f>
        <v>2025</v>
      </c>
      <c r="B3" t="str">
        <f>Forside!$B$3</f>
        <v>Udfyldes automatisk</v>
      </c>
      <c r="C3" t="s">
        <v>504</v>
      </c>
      <c r="D3" s="158"/>
      <c r="E3" s="158"/>
      <c r="F3" s="158"/>
      <c r="G3" s="158"/>
      <c r="H3" s="161"/>
      <c r="I3" s="158"/>
      <c r="J3" s="158"/>
      <c r="K3" s="158"/>
      <c r="L3" s="158"/>
      <c r="M3" s="158"/>
      <c r="N3" s="158"/>
      <c r="O3" s="158"/>
    </row>
    <row r="4" spans="1:15" x14ac:dyDescent="0.2">
      <c r="A4">
        <f>Forside!$B$4</f>
        <v>2025</v>
      </c>
      <c r="B4" t="str">
        <f>Forside!$B$3</f>
        <v>Udfyldes automatisk</v>
      </c>
      <c r="C4" t="s">
        <v>504</v>
      </c>
      <c r="D4" s="158"/>
      <c r="E4" s="158"/>
      <c r="F4" s="158"/>
      <c r="G4" s="158"/>
      <c r="H4" s="161"/>
      <c r="I4" s="158"/>
      <c r="J4" s="158"/>
      <c r="K4" s="158"/>
      <c r="L4" s="158"/>
      <c r="M4" s="158"/>
      <c r="N4" s="158"/>
      <c r="O4" s="158"/>
    </row>
    <row r="5" spans="1:15" x14ac:dyDescent="0.2">
      <c r="A5">
        <f>Forside!$B$4</f>
        <v>2025</v>
      </c>
      <c r="B5" t="str">
        <f>Forside!$B$3</f>
        <v>Udfyldes automatisk</v>
      </c>
      <c r="C5" t="s">
        <v>504</v>
      </c>
      <c r="D5" s="158"/>
      <c r="E5" s="158"/>
      <c r="F5" s="158"/>
      <c r="G5" s="158"/>
      <c r="H5" s="161"/>
      <c r="I5" s="158"/>
      <c r="J5" s="158"/>
      <c r="K5" s="158"/>
      <c r="L5" s="158"/>
      <c r="M5" s="158"/>
      <c r="N5" s="158"/>
      <c r="O5" s="158"/>
    </row>
    <row r="6" spans="1:15" x14ac:dyDescent="0.2">
      <c r="A6">
        <f>Forside!$B$4</f>
        <v>2025</v>
      </c>
      <c r="B6" t="str">
        <f>Forside!$B$3</f>
        <v>Udfyldes automatisk</v>
      </c>
      <c r="C6" t="s">
        <v>504</v>
      </c>
      <c r="D6" s="158"/>
      <c r="E6" s="158"/>
      <c r="F6" s="158"/>
      <c r="G6" s="158"/>
      <c r="H6" s="161"/>
      <c r="I6" s="158"/>
      <c r="J6" s="158"/>
      <c r="K6" s="158"/>
      <c r="L6" s="158"/>
      <c r="M6" s="158"/>
      <c r="N6" s="158"/>
      <c r="O6" s="158"/>
    </row>
    <row r="7" spans="1:15" x14ac:dyDescent="0.2">
      <c r="A7">
        <f>Forside!$B$4</f>
        <v>2025</v>
      </c>
      <c r="B7" t="str">
        <f>Forside!$B$3</f>
        <v>Udfyldes automatisk</v>
      </c>
      <c r="C7" t="s">
        <v>504</v>
      </c>
      <c r="D7" s="158"/>
      <c r="E7" s="158"/>
      <c r="F7" s="158"/>
      <c r="G7" s="158"/>
      <c r="H7" s="161"/>
      <c r="I7" s="158"/>
      <c r="J7" s="158"/>
      <c r="K7" s="158"/>
      <c r="L7" s="158"/>
      <c r="M7" s="158"/>
      <c r="N7" s="158"/>
      <c r="O7" s="158"/>
    </row>
    <row r="8" spans="1:15" x14ac:dyDescent="0.2">
      <c r="A8">
        <f>Forside!$B$4</f>
        <v>2025</v>
      </c>
      <c r="B8" t="str">
        <f>Forside!$B$3</f>
        <v>Udfyldes automatisk</v>
      </c>
      <c r="C8" t="s">
        <v>504</v>
      </c>
      <c r="D8" s="158"/>
      <c r="E8" s="158"/>
      <c r="F8" s="158"/>
      <c r="G8" s="158"/>
      <c r="H8" s="161"/>
      <c r="I8" s="158"/>
      <c r="J8" s="158"/>
      <c r="K8" s="158"/>
      <c r="L8" s="158"/>
      <c r="M8" s="158"/>
      <c r="N8" s="158"/>
      <c r="O8" s="158"/>
    </row>
    <row r="9" spans="1:15" x14ac:dyDescent="0.2">
      <c r="A9">
        <f>Forside!$B$4</f>
        <v>2025</v>
      </c>
      <c r="B9" t="str">
        <f>Forside!$B$3</f>
        <v>Udfyldes automatisk</v>
      </c>
      <c r="C9" t="s">
        <v>504</v>
      </c>
      <c r="D9" s="158"/>
      <c r="E9" s="158"/>
      <c r="F9" s="158"/>
      <c r="G9" s="158"/>
      <c r="H9" s="161"/>
      <c r="I9" s="158"/>
      <c r="J9" s="158"/>
      <c r="K9" s="158"/>
      <c r="L9" s="158"/>
      <c r="M9" s="158"/>
      <c r="N9" s="158"/>
      <c r="O9" s="158"/>
    </row>
    <row r="10" spans="1:15" x14ac:dyDescent="0.2">
      <c r="A10">
        <f>Forside!$B$4</f>
        <v>2025</v>
      </c>
      <c r="B10" t="str">
        <f>Forside!$B$3</f>
        <v>Udfyldes automatisk</v>
      </c>
      <c r="C10" t="s">
        <v>504</v>
      </c>
      <c r="D10" s="158"/>
      <c r="E10" s="158"/>
      <c r="F10" s="158"/>
      <c r="G10" s="158"/>
      <c r="H10" s="161"/>
      <c r="I10" s="158"/>
      <c r="J10" s="158"/>
      <c r="K10" s="158"/>
      <c r="L10" s="158"/>
      <c r="M10" s="158"/>
      <c r="N10" s="158"/>
      <c r="O10" s="158"/>
    </row>
    <row r="11" spans="1:15" x14ac:dyDescent="0.2">
      <c r="A11">
        <f>Forside!$B$4</f>
        <v>2025</v>
      </c>
      <c r="B11" t="str">
        <f>Forside!$B$3</f>
        <v>Udfyldes automatisk</v>
      </c>
      <c r="C11" t="s">
        <v>504</v>
      </c>
      <c r="D11" s="158"/>
      <c r="E11" s="158"/>
      <c r="F11" s="158"/>
      <c r="G11" s="158"/>
      <c r="H11" s="161"/>
      <c r="I11" s="158"/>
      <c r="J11" s="158"/>
      <c r="K11" s="158"/>
      <c r="L11" s="158"/>
      <c r="M11" s="158"/>
      <c r="N11" s="158"/>
      <c r="O11" s="158"/>
    </row>
    <row r="12" spans="1:15" x14ac:dyDescent="0.2">
      <c r="A12">
        <f>Forside!$B$4</f>
        <v>2025</v>
      </c>
      <c r="B12" t="str">
        <f>Forside!$B$3</f>
        <v>Udfyldes automatisk</v>
      </c>
      <c r="C12" t="s">
        <v>504</v>
      </c>
      <c r="D12" s="158"/>
      <c r="E12" s="158"/>
      <c r="F12" s="158"/>
      <c r="G12" s="158"/>
      <c r="H12" s="161"/>
      <c r="I12" s="158"/>
      <c r="J12" s="158"/>
      <c r="K12" s="158"/>
      <c r="L12" s="158"/>
      <c r="M12" s="158"/>
      <c r="N12" s="158"/>
      <c r="O12" s="158"/>
    </row>
    <row r="13" spans="1:15" x14ac:dyDescent="0.2">
      <c r="A13">
        <f>Forside!$B$4</f>
        <v>2025</v>
      </c>
      <c r="B13" t="str">
        <f>Forside!$B$3</f>
        <v>Udfyldes automatisk</v>
      </c>
      <c r="C13" t="s">
        <v>504</v>
      </c>
      <c r="D13" s="158"/>
      <c r="E13" s="158"/>
      <c r="F13" s="158"/>
      <c r="G13" s="158"/>
      <c r="H13" s="161"/>
      <c r="I13" s="158"/>
      <c r="J13" s="158"/>
      <c r="K13" s="158"/>
      <c r="L13" s="158"/>
      <c r="M13" s="158"/>
      <c r="N13" s="158"/>
      <c r="O13" s="158"/>
    </row>
    <row r="14" spans="1:15" x14ac:dyDescent="0.2">
      <c r="A14">
        <f>Forside!$B$4</f>
        <v>2025</v>
      </c>
      <c r="B14" t="str">
        <f>Forside!$B$3</f>
        <v>Udfyldes automatisk</v>
      </c>
      <c r="C14" t="s">
        <v>504</v>
      </c>
      <c r="D14" s="158"/>
      <c r="E14" s="158"/>
      <c r="F14" s="158"/>
      <c r="G14" s="158"/>
      <c r="H14" s="161"/>
      <c r="I14" s="158"/>
      <c r="J14" s="158"/>
      <c r="K14" s="158"/>
      <c r="L14" s="158"/>
      <c r="M14" s="158"/>
      <c r="N14" s="158"/>
      <c r="O14" s="158"/>
    </row>
    <row r="15" spans="1:15" x14ac:dyDescent="0.2">
      <c r="A15">
        <f>Forside!$B$4</f>
        <v>2025</v>
      </c>
      <c r="B15" t="str">
        <f>Forside!$B$3</f>
        <v>Udfyldes automatisk</v>
      </c>
      <c r="C15" t="s">
        <v>504</v>
      </c>
      <c r="D15" s="158"/>
      <c r="E15" s="158"/>
      <c r="F15" s="158"/>
      <c r="G15" s="158"/>
      <c r="H15" s="161"/>
      <c r="I15" s="158"/>
      <c r="J15" s="158"/>
      <c r="K15" s="158"/>
      <c r="L15" s="158"/>
      <c r="M15" s="158"/>
      <c r="N15" s="158"/>
      <c r="O15" s="158"/>
    </row>
    <row r="16" spans="1:15" x14ac:dyDescent="0.2">
      <c r="A16">
        <f>Forside!$B$4</f>
        <v>2025</v>
      </c>
      <c r="B16" t="str">
        <f>Forside!$B$3</f>
        <v>Udfyldes automatisk</v>
      </c>
      <c r="C16" t="s">
        <v>504</v>
      </c>
      <c r="D16" s="158"/>
      <c r="E16" s="158"/>
      <c r="F16" s="158"/>
      <c r="G16" s="158"/>
      <c r="H16" s="161"/>
      <c r="I16" s="158"/>
      <c r="J16" s="158"/>
      <c r="K16" s="158"/>
      <c r="L16" s="158"/>
      <c r="M16" s="158"/>
      <c r="N16" s="158"/>
      <c r="O16" s="158"/>
    </row>
    <row r="17" spans="1:15" x14ac:dyDescent="0.2">
      <c r="A17">
        <f>Forside!$B$4</f>
        <v>2025</v>
      </c>
      <c r="B17" t="str">
        <f>Forside!$B$3</f>
        <v>Udfyldes automatisk</v>
      </c>
      <c r="C17" t="s">
        <v>504</v>
      </c>
      <c r="D17" s="158"/>
      <c r="E17" s="158"/>
      <c r="F17" s="158"/>
      <c r="G17" s="158"/>
      <c r="H17" s="161"/>
      <c r="I17" s="158"/>
      <c r="J17" s="158"/>
      <c r="K17" s="158"/>
      <c r="L17" s="158"/>
      <c r="M17" s="158"/>
      <c r="N17" s="158"/>
      <c r="O17" s="158"/>
    </row>
    <row r="18" spans="1:15" x14ac:dyDescent="0.2">
      <c r="A18">
        <f>Forside!$B$4</f>
        <v>2025</v>
      </c>
      <c r="B18" t="str">
        <f>Forside!$B$3</f>
        <v>Udfyldes automatisk</v>
      </c>
      <c r="C18" t="s">
        <v>504</v>
      </c>
      <c r="D18" s="158"/>
      <c r="E18" s="158"/>
      <c r="F18" s="158"/>
      <c r="G18" s="158"/>
      <c r="H18" s="161"/>
      <c r="I18" s="158"/>
      <c r="J18" s="158"/>
      <c r="K18" s="158"/>
      <c r="L18" s="158"/>
      <c r="M18" s="158"/>
      <c r="N18" s="158"/>
      <c r="O18" s="158"/>
    </row>
    <row r="19" spans="1:15" x14ac:dyDescent="0.2">
      <c r="A19">
        <f>Forside!$B$4</f>
        <v>2025</v>
      </c>
      <c r="B19" t="str">
        <f>Forside!$B$3</f>
        <v>Udfyldes automatisk</v>
      </c>
      <c r="C19" t="s">
        <v>504</v>
      </c>
      <c r="D19" s="158"/>
      <c r="E19" s="158"/>
      <c r="F19" s="158"/>
      <c r="G19" s="158"/>
      <c r="H19" s="161"/>
      <c r="I19" s="158"/>
      <c r="J19" s="158"/>
      <c r="K19" s="158"/>
      <c r="L19" s="158"/>
      <c r="M19" s="158"/>
      <c r="N19" s="158"/>
      <c r="O19" s="158"/>
    </row>
    <row r="20" spans="1:15" x14ac:dyDescent="0.2">
      <c r="A20">
        <f>Forside!$B$4</f>
        <v>2025</v>
      </c>
      <c r="B20" t="str">
        <f>Forside!$B$3</f>
        <v>Udfyldes automatisk</v>
      </c>
      <c r="C20" t="s">
        <v>504</v>
      </c>
      <c r="D20" s="158"/>
      <c r="E20" s="158"/>
      <c r="F20" s="158"/>
      <c r="G20" s="158"/>
      <c r="H20" s="161"/>
      <c r="I20" s="158"/>
      <c r="J20" s="158"/>
      <c r="K20" s="158"/>
      <c r="L20" s="158"/>
      <c r="M20" s="158"/>
      <c r="N20" s="158"/>
      <c r="O20" s="158"/>
    </row>
    <row r="21" spans="1:15" x14ac:dyDescent="0.2">
      <c r="A21">
        <f>Forside!$B$4</f>
        <v>2025</v>
      </c>
      <c r="B21" t="str">
        <f>Forside!$B$3</f>
        <v>Udfyldes automatisk</v>
      </c>
      <c r="C21" t="s">
        <v>504</v>
      </c>
      <c r="D21" s="158"/>
      <c r="E21" s="158"/>
      <c r="F21" s="158"/>
      <c r="G21" s="158"/>
      <c r="H21" s="161"/>
      <c r="I21" s="158"/>
      <c r="J21" s="158"/>
      <c r="K21" s="158"/>
      <c r="L21" s="158"/>
      <c r="M21" s="158"/>
      <c r="N21" s="158"/>
      <c r="O21" s="158"/>
    </row>
    <row r="22" spans="1:15" x14ac:dyDescent="0.2">
      <c r="A22">
        <f>Forside!$B$4</f>
        <v>2025</v>
      </c>
      <c r="B22" t="str">
        <f>Forside!$B$3</f>
        <v>Udfyldes automatisk</v>
      </c>
      <c r="C22" t="s">
        <v>504</v>
      </c>
      <c r="D22" s="158"/>
      <c r="E22" s="158"/>
      <c r="F22" s="158"/>
      <c r="G22" s="158"/>
      <c r="H22" s="161"/>
      <c r="I22" s="158"/>
      <c r="J22" s="158"/>
      <c r="K22" s="158"/>
      <c r="L22" s="158"/>
      <c r="M22" s="158"/>
      <c r="N22" s="158"/>
      <c r="O22" s="158"/>
    </row>
    <row r="23" spans="1:15" x14ac:dyDescent="0.2">
      <c r="A23">
        <f>Forside!$B$4</f>
        <v>2025</v>
      </c>
      <c r="B23" t="str">
        <f>Forside!$B$3</f>
        <v>Udfyldes automatisk</v>
      </c>
      <c r="C23" t="s">
        <v>504</v>
      </c>
      <c r="D23" s="158"/>
      <c r="E23" s="158"/>
      <c r="F23" s="158"/>
      <c r="G23" s="158"/>
      <c r="H23" s="161"/>
      <c r="I23" s="158"/>
      <c r="J23" s="158"/>
      <c r="K23" s="158"/>
      <c r="L23" s="158"/>
      <c r="M23" s="158"/>
      <c r="N23" s="158"/>
      <c r="O23" s="158"/>
    </row>
    <row r="24" spans="1:15" x14ac:dyDescent="0.2">
      <c r="A24">
        <f>Forside!$B$4</f>
        <v>2025</v>
      </c>
      <c r="B24" t="str">
        <f>Forside!$B$3</f>
        <v>Udfyldes automatisk</v>
      </c>
      <c r="C24" t="s">
        <v>504</v>
      </c>
      <c r="D24" s="158"/>
      <c r="E24" s="158"/>
      <c r="F24" s="158"/>
      <c r="G24" s="158"/>
      <c r="H24" s="161"/>
      <c r="I24" s="158"/>
      <c r="J24" s="158"/>
      <c r="K24" s="158"/>
      <c r="L24" s="158"/>
      <c r="M24" s="158"/>
      <c r="N24" s="158"/>
      <c r="O24" s="158"/>
    </row>
    <row r="25" spans="1:15" x14ac:dyDescent="0.2">
      <c r="A25">
        <f>Forside!$B$4</f>
        <v>2025</v>
      </c>
      <c r="B25" t="str">
        <f>Forside!$B$3</f>
        <v>Udfyldes automatisk</v>
      </c>
      <c r="C25" t="s">
        <v>504</v>
      </c>
      <c r="D25" s="158"/>
      <c r="E25" s="158"/>
      <c r="F25" s="158"/>
      <c r="G25" s="158"/>
      <c r="H25" s="161"/>
      <c r="I25" s="158"/>
      <c r="J25" s="158"/>
      <c r="K25" s="158"/>
      <c r="L25" s="158"/>
      <c r="M25" s="158"/>
      <c r="N25" s="158"/>
      <c r="O25" s="158"/>
    </row>
    <row r="26" spans="1:15" x14ac:dyDescent="0.2">
      <c r="A26">
        <f>Forside!$B$4</f>
        <v>2025</v>
      </c>
      <c r="B26" t="str">
        <f>Forside!$B$3</f>
        <v>Udfyldes automatisk</v>
      </c>
      <c r="C26" t="s">
        <v>504</v>
      </c>
      <c r="D26" s="158"/>
      <c r="E26" s="158"/>
      <c r="F26" s="158"/>
      <c r="G26" s="158"/>
      <c r="H26" s="161"/>
      <c r="I26" s="158"/>
      <c r="J26" s="158"/>
      <c r="K26" s="158"/>
      <c r="L26" s="158"/>
      <c r="M26" s="158"/>
      <c r="N26" s="158"/>
      <c r="O26" s="158"/>
    </row>
    <row r="27" spans="1:15" x14ac:dyDescent="0.2">
      <c r="A27">
        <f>Forside!$B$4</f>
        <v>2025</v>
      </c>
      <c r="B27" t="str">
        <f>Forside!$B$3</f>
        <v>Udfyldes automatisk</v>
      </c>
      <c r="C27" t="s">
        <v>504</v>
      </c>
      <c r="D27" s="158"/>
      <c r="E27" s="158"/>
      <c r="F27" s="158"/>
      <c r="G27" s="158"/>
      <c r="H27" s="161"/>
      <c r="I27" s="158"/>
      <c r="J27" s="158"/>
      <c r="K27" s="158"/>
      <c r="L27" s="158"/>
      <c r="M27" s="158"/>
      <c r="N27" s="158"/>
      <c r="O27" s="158"/>
    </row>
    <row r="28" spans="1:15" x14ac:dyDescent="0.2">
      <c r="A28">
        <f>Forside!$B$4</f>
        <v>2025</v>
      </c>
      <c r="B28" t="str">
        <f>Forside!$B$3</f>
        <v>Udfyldes automatisk</v>
      </c>
      <c r="C28" t="s">
        <v>504</v>
      </c>
      <c r="D28" s="158"/>
      <c r="E28" s="158"/>
      <c r="F28" s="158"/>
      <c r="G28" s="158"/>
      <c r="H28" s="161"/>
      <c r="I28" s="158"/>
      <c r="J28" s="158"/>
      <c r="K28" s="158"/>
      <c r="L28" s="158"/>
      <c r="M28" s="158"/>
      <c r="N28" s="158"/>
      <c r="O28" s="158"/>
    </row>
    <row r="29" spans="1:15" x14ac:dyDescent="0.2">
      <c r="A29">
        <f>Forside!$B$4</f>
        <v>2025</v>
      </c>
      <c r="B29" t="str">
        <f>Forside!$B$3</f>
        <v>Udfyldes automatisk</v>
      </c>
      <c r="C29" t="s">
        <v>504</v>
      </c>
      <c r="D29" s="158"/>
      <c r="E29" s="158"/>
      <c r="F29" s="158"/>
      <c r="G29" s="158"/>
      <c r="H29" s="161"/>
      <c r="I29" s="158"/>
      <c r="J29" s="158"/>
      <c r="K29" s="158"/>
      <c r="L29" s="158"/>
      <c r="M29" s="158"/>
      <c r="N29" s="158"/>
      <c r="O29" s="158"/>
    </row>
    <row r="30" spans="1:15" x14ac:dyDescent="0.2">
      <c r="A30">
        <f>Forside!$B$4</f>
        <v>2025</v>
      </c>
      <c r="B30" t="str">
        <f>Forside!$B$3</f>
        <v>Udfyldes automatisk</v>
      </c>
      <c r="C30" t="s">
        <v>504</v>
      </c>
      <c r="D30" s="158"/>
      <c r="E30" s="158"/>
      <c r="F30" s="158"/>
      <c r="G30" s="158"/>
      <c r="H30" s="161"/>
      <c r="I30" s="158"/>
      <c r="J30" s="158"/>
      <c r="K30" s="158"/>
      <c r="L30" s="158"/>
      <c r="M30" s="158"/>
      <c r="N30" s="158"/>
      <c r="O30" s="158"/>
    </row>
    <row r="31" spans="1:15" x14ac:dyDescent="0.2">
      <c r="A31">
        <f>Forside!$B$4</f>
        <v>2025</v>
      </c>
      <c r="B31" t="str">
        <f>Forside!$B$3</f>
        <v>Udfyldes automatisk</v>
      </c>
      <c r="C31" t="s">
        <v>504</v>
      </c>
      <c r="D31" s="158"/>
      <c r="E31" s="158"/>
      <c r="F31" s="158"/>
      <c r="G31" s="158"/>
      <c r="H31" s="161"/>
      <c r="I31" s="158"/>
      <c r="J31" s="158"/>
      <c r="K31" s="158"/>
      <c r="L31" s="158"/>
      <c r="M31" s="158"/>
      <c r="N31" s="158"/>
      <c r="O31" s="158"/>
    </row>
    <row r="32" spans="1:15" x14ac:dyDescent="0.2">
      <c r="A32">
        <f>Forside!$B$4</f>
        <v>2025</v>
      </c>
      <c r="B32" t="str">
        <f>Forside!$B$3</f>
        <v>Udfyldes automatisk</v>
      </c>
      <c r="C32" t="s">
        <v>504</v>
      </c>
      <c r="D32" s="158"/>
      <c r="E32" s="158"/>
      <c r="F32" s="158"/>
      <c r="G32" s="158"/>
      <c r="H32" s="161"/>
      <c r="I32" s="158"/>
      <c r="J32" s="158"/>
      <c r="K32" s="158"/>
      <c r="L32" s="158"/>
      <c r="M32" s="158"/>
      <c r="N32" s="158"/>
      <c r="O32" s="158"/>
    </row>
    <row r="33" spans="1:15" x14ac:dyDescent="0.2">
      <c r="A33">
        <f>Forside!$B$4</f>
        <v>2025</v>
      </c>
      <c r="B33" t="str">
        <f>Forside!$B$3</f>
        <v>Udfyldes automatisk</v>
      </c>
      <c r="C33" t="s">
        <v>504</v>
      </c>
      <c r="D33" s="158"/>
      <c r="E33" s="158"/>
      <c r="F33" s="158"/>
      <c r="G33" s="158"/>
      <c r="H33" s="161"/>
      <c r="I33" s="158"/>
      <c r="J33" s="158"/>
      <c r="K33" s="158"/>
      <c r="L33" s="158"/>
      <c r="M33" s="158"/>
      <c r="N33" s="158"/>
      <c r="O33" s="158"/>
    </row>
    <row r="34" spans="1:15" x14ac:dyDescent="0.2">
      <c r="A34">
        <f>Forside!$B$4</f>
        <v>2025</v>
      </c>
      <c r="B34" t="str">
        <f>Forside!$B$3</f>
        <v>Udfyldes automatisk</v>
      </c>
      <c r="C34" t="s">
        <v>504</v>
      </c>
      <c r="D34" s="158"/>
      <c r="E34" s="158"/>
      <c r="F34" s="158"/>
      <c r="G34" s="158"/>
      <c r="H34" s="161"/>
      <c r="I34" s="158"/>
      <c r="J34" s="158"/>
      <c r="K34" s="158"/>
      <c r="L34" s="158"/>
      <c r="M34" s="158"/>
      <c r="N34" s="158"/>
      <c r="O34" s="158"/>
    </row>
    <row r="35" spans="1:15" x14ac:dyDescent="0.2">
      <c r="A35">
        <f>Forside!$B$4</f>
        <v>2025</v>
      </c>
      <c r="B35" t="str">
        <f>Forside!$B$3</f>
        <v>Udfyldes automatisk</v>
      </c>
      <c r="C35" t="s">
        <v>504</v>
      </c>
      <c r="D35" s="158"/>
      <c r="E35" s="158"/>
      <c r="F35" s="158"/>
      <c r="G35" s="158"/>
      <c r="H35" s="161"/>
      <c r="I35" s="158"/>
      <c r="J35" s="158"/>
      <c r="K35" s="158"/>
      <c r="L35" s="158"/>
      <c r="M35" s="158"/>
      <c r="N35" s="158"/>
      <c r="O35" s="158"/>
    </row>
    <row r="36" spans="1:15" x14ac:dyDescent="0.2">
      <c r="A36">
        <f>Forside!$B$4</f>
        <v>2025</v>
      </c>
      <c r="B36" t="str">
        <f>Forside!$B$3</f>
        <v>Udfyldes automatisk</v>
      </c>
      <c r="C36" t="s">
        <v>504</v>
      </c>
      <c r="D36" s="158"/>
      <c r="E36" s="158"/>
      <c r="F36" s="158"/>
      <c r="G36" s="158"/>
      <c r="H36" s="161"/>
      <c r="I36" s="158"/>
      <c r="J36" s="158"/>
      <c r="K36" s="158"/>
      <c r="L36" s="158"/>
      <c r="M36" s="158"/>
      <c r="N36" s="158"/>
      <c r="O36" s="158"/>
    </row>
    <row r="37" spans="1:15" x14ac:dyDescent="0.2">
      <c r="A37">
        <f>Forside!$B$4</f>
        <v>2025</v>
      </c>
      <c r="B37" t="str">
        <f>Forside!$B$3</f>
        <v>Udfyldes automatisk</v>
      </c>
      <c r="C37" t="s">
        <v>504</v>
      </c>
      <c r="D37" s="158"/>
      <c r="E37" s="158"/>
      <c r="F37" s="158"/>
      <c r="G37" s="158"/>
      <c r="H37" s="161"/>
      <c r="I37" s="158"/>
      <c r="J37" s="158"/>
      <c r="K37" s="158"/>
      <c r="L37" s="158"/>
      <c r="M37" s="158"/>
      <c r="N37" s="158"/>
      <c r="O37" s="158"/>
    </row>
    <row r="38" spans="1:15" x14ac:dyDescent="0.2">
      <c r="A38">
        <f>Forside!$B$4</f>
        <v>2025</v>
      </c>
      <c r="B38" t="str">
        <f>Forside!$B$3</f>
        <v>Udfyldes automatisk</v>
      </c>
      <c r="C38" t="s">
        <v>504</v>
      </c>
      <c r="D38" s="158"/>
      <c r="E38" s="158"/>
      <c r="F38" s="158"/>
      <c r="G38" s="158"/>
      <c r="H38" s="161"/>
      <c r="I38" s="158"/>
      <c r="J38" s="158"/>
      <c r="K38" s="158"/>
      <c r="L38" s="158"/>
      <c r="M38" s="158"/>
      <c r="N38" s="158"/>
      <c r="O38" s="158"/>
    </row>
    <row r="39" spans="1:15" x14ac:dyDescent="0.2">
      <c r="A39">
        <f>Forside!$B$4</f>
        <v>2025</v>
      </c>
      <c r="B39" t="str">
        <f>Forside!$B$3</f>
        <v>Udfyldes automatisk</v>
      </c>
      <c r="C39" t="s">
        <v>504</v>
      </c>
      <c r="D39" s="158"/>
      <c r="E39" s="158"/>
      <c r="F39" s="158"/>
      <c r="G39" s="158"/>
      <c r="H39" s="161"/>
      <c r="I39" s="158"/>
      <c r="J39" s="158"/>
      <c r="K39" s="158"/>
      <c r="L39" s="158"/>
      <c r="M39" s="158"/>
      <c r="N39" s="158"/>
      <c r="O39" s="158"/>
    </row>
    <row r="40" spans="1:15" x14ac:dyDescent="0.2">
      <c r="A40">
        <f>Forside!$B$4</f>
        <v>2025</v>
      </c>
      <c r="B40" t="str">
        <f>Forside!$B$3</f>
        <v>Udfyldes automatisk</v>
      </c>
      <c r="C40" t="s">
        <v>504</v>
      </c>
      <c r="D40" s="158"/>
      <c r="E40" s="158"/>
      <c r="F40" s="158"/>
      <c r="G40" s="158"/>
      <c r="H40" s="161"/>
      <c r="I40" s="158"/>
      <c r="J40" s="158"/>
      <c r="K40" s="158"/>
      <c r="L40" s="158"/>
      <c r="M40" s="158"/>
      <c r="N40" s="158"/>
      <c r="O40" s="158"/>
    </row>
    <row r="41" spans="1:15" x14ac:dyDescent="0.2">
      <c r="A41">
        <f>Forside!$B$4</f>
        <v>2025</v>
      </c>
      <c r="B41" t="str">
        <f>Forside!$B$3</f>
        <v>Udfyldes automatisk</v>
      </c>
      <c r="C41" t="s">
        <v>504</v>
      </c>
      <c r="D41" s="158"/>
      <c r="E41" s="158"/>
      <c r="F41" s="158"/>
      <c r="G41" s="158"/>
      <c r="H41" s="161"/>
      <c r="I41" s="158"/>
      <c r="J41" s="158"/>
      <c r="K41" s="158"/>
      <c r="L41" s="158"/>
      <c r="M41" s="158"/>
      <c r="N41" s="158"/>
      <c r="O41" s="158"/>
    </row>
    <row r="42" spans="1:15" x14ac:dyDescent="0.2">
      <c r="A42">
        <f>Forside!$B$4</f>
        <v>2025</v>
      </c>
      <c r="B42" t="str">
        <f>Forside!$B$3</f>
        <v>Udfyldes automatisk</v>
      </c>
      <c r="C42" t="s">
        <v>504</v>
      </c>
      <c r="D42" s="158"/>
      <c r="E42" s="158"/>
      <c r="F42" s="158"/>
      <c r="G42" s="158"/>
      <c r="H42" s="161"/>
      <c r="I42" s="158"/>
      <c r="J42" s="158"/>
      <c r="K42" s="158"/>
      <c r="L42" s="158"/>
      <c r="M42" s="158"/>
      <c r="N42" s="158"/>
      <c r="O42" s="158"/>
    </row>
    <row r="43" spans="1:15" x14ac:dyDescent="0.2">
      <c r="A43">
        <f>Forside!$B$4</f>
        <v>2025</v>
      </c>
      <c r="B43" t="str">
        <f>Forside!$B$3</f>
        <v>Udfyldes automatisk</v>
      </c>
      <c r="C43" t="s">
        <v>504</v>
      </c>
      <c r="D43" s="158"/>
      <c r="E43" s="158"/>
      <c r="F43" s="158"/>
      <c r="G43" s="158"/>
      <c r="H43" s="161"/>
      <c r="I43" s="158"/>
      <c r="J43" s="158"/>
      <c r="K43" s="158"/>
      <c r="L43" s="158"/>
      <c r="M43" s="158"/>
      <c r="N43" s="158"/>
      <c r="O43" s="158"/>
    </row>
    <row r="44" spans="1:15" x14ac:dyDescent="0.2">
      <c r="A44">
        <f>Forside!$B$4</f>
        <v>2025</v>
      </c>
      <c r="B44" t="str">
        <f>Forside!$B$3</f>
        <v>Udfyldes automatisk</v>
      </c>
      <c r="C44" t="s">
        <v>504</v>
      </c>
      <c r="D44" s="158"/>
      <c r="E44" s="158"/>
      <c r="F44" s="158"/>
      <c r="G44" s="158"/>
      <c r="H44" s="161"/>
      <c r="I44" s="158"/>
      <c r="J44" s="158"/>
      <c r="K44" s="158"/>
      <c r="L44" s="158"/>
      <c r="M44" s="158"/>
      <c r="N44" s="158"/>
      <c r="O44" s="158"/>
    </row>
    <row r="45" spans="1:15" x14ac:dyDescent="0.2">
      <c r="A45">
        <f>Forside!$B$4</f>
        <v>2025</v>
      </c>
      <c r="B45" t="str">
        <f>Forside!$B$3</f>
        <v>Udfyldes automatisk</v>
      </c>
      <c r="C45" t="s">
        <v>504</v>
      </c>
      <c r="D45" s="158"/>
      <c r="E45" s="158"/>
      <c r="F45" s="158"/>
      <c r="G45" s="158"/>
      <c r="H45" s="161"/>
      <c r="I45" s="158"/>
      <c r="J45" s="158"/>
      <c r="K45" s="158"/>
      <c r="L45" s="158"/>
      <c r="M45" s="158"/>
      <c r="N45" s="158"/>
      <c r="O45" s="158"/>
    </row>
    <row r="46" spans="1:15" x14ac:dyDescent="0.2">
      <c r="A46">
        <f>Forside!$B$4</f>
        <v>2025</v>
      </c>
      <c r="B46" t="str">
        <f>Forside!$B$3</f>
        <v>Udfyldes automatisk</v>
      </c>
      <c r="C46" t="s">
        <v>504</v>
      </c>
      <c r="D46" s="158"/>
      <c r="E46" s="158"/>
      <c r="F46" s="158"/>
      <c r="G46" s="158"/>
      <c r="H46" s="161"/>
      <c r="I46" s="158"/>
      <c r="J46" s="158"/>
      <c r="K46" s="158"/>
      <c r="L46" s="158"/>
      <c r="M46" s="158"/>
      <c r="N46" s="158"/>
      <c r="O46" s="158"/>
    </row>
    <row r="47" spans="1:15" x14ac:dyDescent="0.2">
      <c r="A47">
        <f>Forside!$B$4</f>
        <v>2025</v>
      </c>
      <c r="B47" t="str">
        <f>Forside!$B$3</f>
        <v>Udfyldes automatisk</v>
      </c>
      <c r="C47" t="s">
        <v>504</v>
      </c>
      <c r="D47" s="158"/>
      <c r="E47" s="158"/>
      <c r="F47" s="158"/>
      <c r="G47" s="158"/>
      <c r="H47" s="161"/>
      <c r="I47" s="158"/>
      <c r="J47" s="158"/>
      <c r="K47" s="158"/>
      <c r="L47" s="158"/>
      <c r="M47" s="158"/>
      <c r="N47" s="158"/>
      <c r="O47" s="158"/>
    </row>
    <row r="48" spans="1:15" x14ac:dyDescent="0.2">
      <c r="A48">
        <f>Forside!$B$4</f>
        <v>2025</v>
      </c>
      <c r="B48" t="str">
        <f>Forside!$B$3</f>
        <v>Udfyldes automatisk</v>
      </c>
      <c r="C48" t="s">
        <v>504</v>
      </c>
      <c r="D48" s="158"/>
      <c r="E48" s="158"/>
      <c r="F48" s="158"/>
      <c r="G48" s="158"/>
      <c r="H48" s="161"/>
      <c r="I48" s="158"/>
      <c r="J48" s="158"/>
      <c r="K48" s="158"/>
      <c r="L48" s="158"/>
      <c r="M48" s="158"/>
      <c r="N48" s="158"/>
      <c r="O48" s="158"/>
    </row>
    <row r="49" spans="1:15" x14ac:dyDescent="0.2">
      <c r="A49">
        <f>Forside!$B$4</f>
        <v>2025</v>
      </c>
      <c r="B49" t="str">
        <f>Forside!$B$3</f>
        <v>Udfyldes automatisk</v>
      </c>
      <c r="C49" t="s">
        <v>504</v>
      </c>
      <c r="D49" s="158"/>
      <c r="E49" s="158"/>
      <c r="F49" s="158"/>
      <c r="G49" s="158"/>
      <c r="H49" s="161"/>
      <c r="I49" s="158"/>
      <c r="J49" s="158"/>
      <c r="K49" s="158"/>
      <c r="L49" s="158"/>
      <c r="M49" s="158"/>
      <c r="N49" s="158"/>
      <c r="O49" s="158"/>
    </row>
    <row r="50" spans="1:15" x14ac:dyDescent="0.2">
      <c r="A50">
        <f>Forside!$B$4</f>
        <v>2025</v>
      </c>
      <c r="B50" t="str">
        <f>Forside!$B$3</f>
        <v>Udfyldes automatisk</v>
      </c>
      <c r="C50" t="s">
        <v>504</v>
      </c>
      <c r="D50" s="158"/>
      <c r="E50" s="158"/>
      <c r="F50" s="158"/>
      <c r="G50" s="158"/>
      <c r="H50" s="161"/>
      <c r="I50" s="158"/>
      <c r="J50" s="158"/>
      <c r="K50" s="158"/>
      <c r="L50" s="158"/>
      <c r="M50" s="158"/>
      <c r="N50" s="158"/>
      <c r="O50" s="158"/>
    </row>
    <row r="51" spans="1:15" x14ac:dyDescent="0.2">
      <c r="A51">
        <f>Forside!$B$4</f>
        <v>2025</v>
      </c>
      <c r="B51" t="str">
        <f>Forside!$B$3</f>
        <v>Udfyldes automatisk</v>
      </c>
      <c r="C51" t="s">
        <v>504</v>
      </c>
      <c r="D51" s="158"/>
      <c r="E51" s="158"/>
      <c r="F51" s="158"/>
      <c r="G51" s="158"/>
      <c r="H51" s="161"/>
      <c r="I51" s="158"/>
      <c r="J51" s="158"/>
      <c r="K51" s="158"/>
      <c r="L51" s="158"/>
      <c r="M51" s="158"/>
      <c r="N51" s="158"/>
      <c r="O51" s="158"/>
    </row>
  </sheetData>
  <sheetProtection algorithmName="SHA-512" hashValue="GsjAZs1+4jeWKW+3MSuW9ko0oPYdPGQT2HNuK42v+OGbqJHXGj1i7ruckbbHOpOzoZkTY17mWfrtu0ZatuUiJQ==" saltValue="7PYKQFypIeip4Bim/SnWkA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900-000000000000}">
          <x14:formula1>
            <xm:f>Stamdata!$F$2:$F$4</xm:f>
          </x14:formula1>
          <xm:sqref>I2:I51</xm:sqref>
        </x14:dataValidation>
        <x14:dataValidation type="list" allowBlank="1" showInputMessage="1" showErrorMessage="1" xr:uid="{00000000-0002-0000-0900-000001000000}">
          <x14:formula1>
            <xm:f>Stamdata!$G$2:$G$3</xm:f>
          </x14:formula1>
          <xm:sqref>G2:G51</xm:sqref>
        </x14:dataValidation>
        <x14:dataValidation type="list" allowBlank="1" showInputMessage="1" showErrorMessage="1" xr:uid="{00000000-0002-0000-0900-000002000000}">
          <x14:formula1>
            <xm:f>Stamdata!$H$3</xm:f>
          </x14:formula1>
          <xm:sqref>C2:C51</xm:sqref>
        </x14:dataValidation>
        <x14:dataValidation type="list" allowBlank="1" showInputMessage="1" showErrorMessage="1" xr:uid="{00000000-0002-0000-0900-000003000000}">
          <x14:formula1>
            <xm:f>Stamdata!$J$2:$J$3</xm:f>
          </x14:formula1>
          <xm:sqref>K2:K51</xm:sqref>
        </x14:dataValidation>
        <x14:dataValidation type="list" allowBlank="1" showInputMessage="1" showErrorMessage="1" xr:uid="{00000000-0002-0000-0900-000004000000}">
          <x14:formula1>
            <xm:f>Stamdata!$K$2:$K$42</xm:f>
          </x14:formula1>
          <xm:sqref>L2:L51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>
    <tabColor rgb="FF0070C0"/>
  </sheetPr>
  <dimension ref="A1:J51"/>
  <sheetViews>
    <sheetView showGridLines="0" workbookViewId="0">
      <pane ySplit="1" topLeftCell="A2" activePane="bottomLeft" state="frozen"/>
      <selection pane="bottomLeft" activeCell="D2" sqref="D2"/>
    </sheetView>
  </sheetViews>
  <sheetFormatPr defaultRowHeight="12.75" x14ac:dyDescent="0.2"/>
  <cols>
    <col min="1" max="1" width="5.5703125" hidden="1" customWidth="1"/>
    <col min="2" max="2" width="13" hidden="1" customWidth="1"/>
    <col min="3" max="3" width="18.140625" hidden="1" customWidth="1"/>
    <col min="4" max="4" width="9.7109375" bestFit="1" customWidth="1"/>
    <col min="5" max="5" width="15.42578125" bestFit="1" customWidth="1"/>
    <col min="6" max="6" width="15.42578125" customWidth="1"/>
    <col min="7" max="7" width="10.140625" bestFit="1" customWidth="1"/>
    <col min="8" max="8" width="21.85546875" bestFit="1" customWidth="1"/>
    <col min="9" max="9" width="21.28515625" bestFit="1" customWidth="1"/>
    <col min="10" max="11" width="28.140625" bestFit="1" customWidth="1"/>
  </cols>
  <sheetData>
    <row r="1" spans="1:10" x14ac:dyDescent="0.2">
      <c r="A1" t="s">
        <v>226</v>
      </c>
      <c r="B1" t="s">
        <v>406</v>
      </c>
      <c r="C1" t="s">
        <v>411</v>
      </c>
      <c r="D1" t="s">
        <v>412</v>
      </c>
      <c r="E1" t="s">
        <v>501</v>
      </c>
      <c r="F1" t="s">
        <v>502</v>
      </c>
      <c r="G1" t="s">
        <v>423</v>
      </c>
      <c r="H1" t="s">
        <v>418</v>
      </c>
      <c r="I1" t="s">
        <v>419</v>
      </c>
      <c r="J1" t="s">
        <v>424</v>
      </c>
    </row>
    <row r="2" spans="1:10" x14ac:dyDescent="0.2">
      <c r="A2">
        <f>Forside!$B$4</f>
        <v>2025</v>
      </c>
      <c r="B2" t="str">
        <f>Forside!$B$3</f>
        <v>Udfyldes automatisk</v>
      </c>
      <c r="C2" t="s">
        <v>488</v>
      </c>
      <c r="D2" s="158"/>
      <c r="E2" s="158"/>
      <c r="F2" s="158"/>
      <c r="G2" s="158"/>
      <c r="H2" s="158"/>
      <c r="I2" s="158"/>
      <c r="J2" s="158"/>
    </row>
    <row r="3" spans="1:10" x14ac:dyDescent="0.2">
      <c r="A3">
        <f>Forside!$B$4</f>
        <v>2025</v>
      </c>
      <c r="B3" t="str">
        <f>Forside!$B$3</f>
        <v>Udfyldes automatisk</v>
      </c>
      <c r="C3" t="s">
        <v>488</v>
      </c>
      <c r="D3" s="158"/>
      <c r="E3" s="158"/>
      <c r="F3" s="158"/>
      <c r="G3" s="158"/>
      <c r="H3" s="158"/>
      <c r="I3" s="158"/>
      <c r="J3" s="158"/>
    </row>
    <row r="4" spans="1:10" x14ac:dyDescent="0.2">
      <c r="A4">
        <f>Forside!$B$4</f>
        <v>2025</v>
      </c>
      <c r="B4" t="str">
        <f>Forside!$B$3</f>
        <v>Udfyldes automatisk</v>
      </c>
      <c r="C4" t="s">
        <v>488</v>
      </c>
      <c r="D4" s="158"/>
      <c r="E4" s="158"/>
      <c r="F4" s="158"/>
      <c r="G4" s="158"/>
      <c r="H4" s="158"/>
      <c r="I4" s="158"/>
      <c r="J4" s="158"/>
    </row>
    <row r="5" spans="1:10" x14ac:dyDescent="0.2">
      <c r="A5">
        <f>Forside!$B$4</f>
        <v>2025</v>
      </c>
      <c r="B5" t="str">
        <f>Forside!$B$3</f>
        <v>Udfyldes automatisk</v>
      </c>
      <c r="C5" t="s">
        <v>488</v>
      </c>
      <c r="D5" s="158"/>
      <c r="E5" s="158"/>
      <c r="F5" s="158"/>
      <c r="G5" s="158"/>
      <c r="H5" s="158"/>
      <c r="I5" s="158"/>
      <c r="J5" s="158"/>
    </row>
    <row r="6" spans="1:10" x14ac:dyDescent="0.2">
      <c r="A6">
        <f>Forside!$B$4</f>
        <v>2025</v>
      </c>
      <c r="B6" t="str">
        <f>Forside!$B$3</f>
        <v>Udfyldes automatisk</v>
      </c>
      <c r="C6" t="s">
        <v>488</v>
      </c>
      <c r="D6" s="158"/>
      <c r="E6" s="158"/>
      <c r="F6" s="158"/>
      <c r="G6" s="158"/>
      <c r="H6" s="158"/>
      <c r="I6" s="158"/>
      <c r="J6" s="158"/>
    </row>
    <row r="7" spans="1:10" x14ac:dyDescent="0.2">
      <c r="A7">
        <f>Forside!$B$4</f>
        <v>2025</v>
      </c>
      <c r="B7" t="str">
        <f>Forside!$B$3</f>
        <v>Udfyldes automatisk</v>
      </c>
      <c r="C7" t="s">
        <v>488</v>
      </c>
      <c r="D7" s="158"/>
      <c r="E7" s="158"/>
      <c r="F7" s="158"/>
      <c r="G7" s="158"/>
      <c r="H7" s="158"/>
      <c r="I7" s="158"/>
      <c r="J7" s="158"/>
    </row>
    <row r="8" spans="1:10" x14ac:dyDescent="0.2">
      <c r="A8">
        <f>Forside!$B$4</f>
        <v>2025</v>
      </c>
      <c r="B8" t="str">
        <f>Forside!$B$3</f>
        <v>Udfyldes automatisk</v>
      </c>
      <c r="C8" t="s">
        <v>488</v>
      </c>
      <c r="D8" s="158"/>
      <c r="E8" s="158"/>
      <c r="F8" s="158"/>
      <c r="G8" s="158"/>
      <c r="H8" s="158"/>
      <c r="I8" s="158"/>
      <c r="J8" s="158"/>
    </row>
    <row r="9" spans="1:10" x14ac:dyDescent="0.2">
      <c r="A9">
        <f>Forside!$B$4</f>
        <v>2025</v>
      </c>
      <c r="B9" t="str">
        <f>Forside!$B$3</f>
        <v>Udfyldes automatisk</v>
      </c>
      <c r="C9" t="s">
        <v>488</v>
      </c>
      <c r="D9" s="158"/>
      <c r="E9" s="158"/>
      <c r="F9" s="158"/>
      <c r="G9" s="158"/>
      <c r="H9" s="158"/>
      <c r="I9" s="158"/>
      <c r="J9" s="158"/>
    </row>
    <row r="10" spans="1:10" x14ac:dyDescent="0.2">
      <c r="A10">
        <f>Forside!$B$4</f>
        <v>2025</v>
      </c>
      <c r="B10" t="str">
        <f>Forside!$B$3</f>
        <v>Udfyldes automatisk</v>
      </c>
      <c r="C10" t="s">
        <v>488</v>
      </c>
      <c r="D10" s="158"/>
      <c r="E10" s="158"/>
      <c r="F10" s="158"/>
      <c r="G10" s="158"/>
      <c r="H10" s="158"/>
      <c r="I10" s="158"/>
      <c r="J10" s="158"/>
    </row>
    <row r="11" spans="1:10" x14ac:dyDescent="0.2">
      <c r="A11">
        <f>Forside!$B$4</f>
        <v>2025</v>
      </c>
      <c r="B11" t="str">
        <f>Forside!$B$3</f>
        <v>Udfyldes automatisk</v>
      </c>
      <c r="C11" t="s">
        <v>488</v>
      </c>
      <c r="D11" s="158"/>
      <c r="E11" s="158"/>
      <c r="F11" s="158"/>
      <c r="G11" s="158"/>
      <c r="H11" s="158"/>
      <c r="I11" s="158"/>
      <c r="J11" s="158"/>
    </row>
    <row r="12" spans="1:10" x14ac:dyDescent="0.2">
      <c r="A12">
        <f>Forside!$B$4</f>
        <v>2025</v>
      </c>
      <c r="B12" t="str">
        <f>Forside!$B$3</f>
        <v>Udfyldes automatisk</v>
      </c>
      <c r="C12" t="s">
        <v>488</v>
      </c>
      <c r="D12" s="158"/>
      <c r="E12" s="158"/>
      <c r="F12" s="158"/>
      <c r="G12" s="158"/>
      <c r="H12" s="158"/>
      <c r="I12" s="158"/>
      <c r="J12" s="158"/>
    </row>
    <row r="13" spans="1:10" x14ac:dyDescent="0.2">
      <c r="A13">
        <f>Forside!$B$4</f>
        <v>2025</v>
      </c>
      <c r="B13" t="str">
        <f>Forside!$B$3</f>
        <v>Udfyldes automatisk</v>
      </c>
      <c r="C13" t="s">
        <v>488</v>
      </c>
      <c r="D13" s="158"/>
      <c r="E13" s="158"/>
      <c r="F13" s="158"/>
      <c r="G13" s="158"/>
      <c r="H13" s="158"/>
      <c r="I13" s="158"/>
      <c r="J13" s="158"/>
    </row>
    <row r="14" spans="1:10" x14ac:dyDescent="0.2">
      <c r="A14">
        <f>Forside!$B$4</f>
        <v>2025</v>
      </c>
      <c r="B14" t="str">
        <f>Forside!$B$3</f>
        <v>Udfyldes automatisk</v>
      </c>
      <c r="C14" t="s">
        <v>488</v>
      </c>
      <c r="D14" s="158"/>
      <c r="E14" s="158"/>
      <c r="F14" s="158"/>
      <c r="G14" s="158"/>
      <c r="H14" s="158"/>
      <c r="I14" s="158"/>
      <c r="J14" s="158"/>
    </row>
    <row r="15" spans="1:10" x14ac:dyDescent="0.2">
      <c r="A15">
        <f>Forside!$B$4</f>
        <v>2025</v>
      </c>
      <c r="B15" t="str">
        <f>Forside!$B$3</f>
        <v>Udfyldes automatisk</v>
      </c>
      <c r="C15" t="s">
        <v>488</v>
      </c>
      <c r="D15" s="158"/>
      <c r="E15" s="158"/>
      <c r="F15" s="158"/>
      <c r="G15" s="158"/>
      <c r="H15" s="158"/>
      <c r="I15" s="158"/>
      <c r="J15" s="158"/>
    </row>
    <row r="16" spans="1:10" x14ac:dyDescent="0.2">
      <c r="A16">
        <f>Forside!$B$4</f>
        <v>2025</v>
      </c>
      <c r="B16" t="str">
        <f>Forside!$B$3</f>
        <v>Udfyldes automatisk</v>
      </c>
      <c r="C16" t="s">
        <v>488</v>
      </c>
      <c r="D16" s="158"/>
      <c r="E16" s="158"/>
      <c r="F16" s="158"/>
      <c r="G16" s="158"/>
      <c r="H16" s="158"/>
      <c r="I16" s="158"/>
      <c r="J16" s="158"/>
    </row>
    <row r="17" spans="1:10" x14ac:dyDescent="0.2">
      <c r="A17">
        <f>Forside!$B$4</f>
        <v>2025</v>
      </c>
      <c r="B17" t="str">
        <f>Forside!$B$3</f>
        <v>Udfyldes automatisk</v>
      </c>
      <c r="C17" t="s">
        <v>488</v>
      </c>
      <c r="D17" s="158"/>
      <c r="E17" s="158"/>
      <c r="F17" s="158"/>
      <c r="G17" s="158"/>
      <c r="H17" s="158"/>
      <c r="I17" s="158"/>
      <c r="J17" s="158"/>
    </row>
    <row r="18" spans="1:10" x14ac:dyDescent="0.2">
      <c r="A18">
        <f>Forside!$B$4</f>
        <v>2025</v>
      </c>
      <c r="B18" t="str">
        <f>Forside!$B$3</f>
        <v>Udfyldes automatisk</v>
      </c>
      <c r="C18" t="s">
        <v>488</v>
      </c>
      <c r="D18" s="158"/>
      <c r="E18" s="158"/>
      <c r="F18" s="158"/>
      <c r="G18" s="158"/>
      <c r="H18" s="158"/>
      <c r="I18" s="158"/>
      <c r="J18" s="158"/>
    </row>
    <row r="19" spans="1:10" x14ac:dyDescent="0.2">
      <c r="A19">
        <f>Forside!$B$4</f>
        <v>2025</v>
      </c>
      <c r="B19" t="str">
        <f>Forside!$B$3</f>
        <v>Udfyldes automatisk</v>
      </c>
      <c r="C19" t="s">
        <v>488</v>
      </c>
      <c r="D19" s="158"/>
      <c r="E19" s="158"/>
      <c r="F19" s="158"/>
      <c r="G19" s="158"/>
      <c r="H19" s="158"/>
      <c r="I19" s="158"/>
      <c r="J19" s="158"/>
    </row>
    <row r="20" spans="1:10" x14ac:dyDescent="0.2">
      <c r="A20">
        <f>Forside!$B$4</f>
        <v>2025</v>
      </c>
      <c r="B20" t="str">
        <f>Forside!$B$3</f>
        <v>Udfyldes automatisk</v>
      </c>
      <c r="C20" t="s">
        <v>488</v>
      </c>
      <c r="D20" s="158"/>
      <c r="E20" s="158"/>
      <c r="F20" s="158"/>
      <c r="G20" s="158"/>
      <c r="H20" s="158"/>
      <c r="I20" s="158"/>
      <c r="J20" s="158"/>
    </row>
    <row r="21" spans="1:10" x14ac:dyDescent="0.2">
      <c r="A21">
        <f>Forside!$B$4</f>
        <v>2025</v>
      </c>
      <c r="B21" t="str">
        <f>Forside!$B$3</f>
        <v>Udfyldes automatisk</v>
      </c>
      <c r="C21" t="s">
        <v>488</v>
      </c>
      <c r="D21" s="158"/>
      <c r="E21" s="158"/>
      <c r="F21" s="158"/>
      <c r="G21" s="158"/>
      <c r="H21" s="158"/>
      <c r="I21" s="158"/>
      <c r="J21" s="158"/>
    </row>
    <row r="22" spans="1:10" x14ac:dyDescent="0.2">
      <c r="A22">
        <f>Forside!$B$4</f>
        <v>2025</v>
      </c>
      <c r="B22" t="str">
        <f>Forside!$B$3</f>
        <v>Udfyldes automatisk</v>
      </c>
      <c r="C22" t="s">
        <v>488</v>
      </c>
      <c r="D22" s="158"/>
      <c r="E22" s="158"/>
      <c r="F22" s="158"/>
      <c r="G22" s="158"/>
      <c r="H22" s="158"/>
      <c r="I22" s="158"/>
      <c r="J22" s="158"/>
    </row>
    <row r="23" spans="1:10" x14ac:dyDescent="0.2">
      <c r="A23">
        <f>Forside!$B$4</f>
        <v>2025</v>
      </c>
      <c r="B23" t="str">
        <f>Forside!$B$3</f>
        <v>Udfyldes automatisk</v>
      </c>
      <c r="C23" t="s">
        <v>488</v>
      </c>
      <c r="D23" s="158"/>
      <c r="E23" s="158"/>
      <c r="F23" s="158"/>
      <c r="G23" s="158"/>
      <c r="H23" s="158"/>
      <c r="I23" s="158"/>
      <c r="J23" s="158"/>
    </row>
    <row r="24" spans="1:10" x14ac:dyDescent="0.2">
      <c r="A24">
        <f>Forside!$B$4</f>
        <v>2025</v>
      </c>
      <c r="B24" t="str">
        <f>Forside!$B$3</f>
        <v>Udfyldes automatisk</v>
      </c>
      <c r="C24" t="s">
        <v>488</v>
      </c>
      <c r="D24" s="158"/>
      <c r="E24" s="158"/>
      <c r="F24" s="158"/>
      <c r="G24" s="158"/>
      <c r="H24" s="158"/>
      <c r="I24" s="158"/>
      <c r="J24" s="158"/>
    </row>
    <row r="25" spans="1:10" x14ac:dyDescent="0.2">
      <c r="A25">
        <f>Forside!$B$4</f>
        <v>2025</v>
      </c>
      <c r="B25" t="str">
        <f>Forside!$B$3</f>
        <v>Udfyldes automatisk</v>
      </c>
      <c r="C25" t="s">
        <v>488</v>
      </c>
      <c r="D25" s="158"/>
      <c r="E25" s="158"/>
      <c r="F25" s="158"/>
      <c r="G25" s="158"/>
      <c r="H25" s="158"/>
      <c r="I25" s="158"/>
      <c r="J25" s="158"/>
    </row>
    <row r="26" spans="1:10" x14ac:dyDescent="0.2">
      <c r="A26">
        <f>Forside!$B$4</f>
        <v>2025</v>
      </c>
      <c r="B26" t="str">
        <f>Forside!$B$3</f>
        <v>Udfyldes automatisk</v>
      </c>
      <c r="C26" t="s">
        <v>488</v>
      </c>
      <c r="D26" s="158"/>
      <c r="E26" s="158"/>
      <c r="F26" s="158"/>
      <c r="G26" s="158"/>
      <c r="H26" s="158"/>
      <c r="I26" s="158"/>
      <c r="J26" s="158"/>
    </row>
    <row r="27" spans="1:10" x14ac:dyDescent="0.2">
      <c r="A27">
        <f>Forside!$B$4</f>
        <v>2025</v>
      </c>
      <c r="B27" t="str">
        <f>Forside!$B$3</f>
        <v>Udfyldes automatisk</v>
      </c>
      <c r="C27" t="s">
        <v>488</v>
      </c>
      <c r="D27" s="158"/>
      <c r="E27" s="158"/>
      <c r="F27" s="158"/>
      <c r="G27" s="158"/>
      <c r="H27" s="158"/>
      <c r="I27" s="158"/>
      <c r="J27" s="158"/>
    </row>
    <row r="28" spans="1:10" x14ac:dyDescent="0.2">
      <c r="A28">
        <f>Forside!$B$4</f>
        <v>2025</v>
      </c>
      <c r="B28" t="str">
        <f>Forside!$B$3</f>
        <v>Udfyldes automatisk</v>
      </c>
      <c r="C28" t="s">
        <v>488</v>
      </c>
      <c r="D28" s="158"/>
      <c r="E28" s="158"/>
      <c r="F28" s="158"/>
      <c r="G28" s="158"/>
      <c r="H28" s="158"/>
      <c r="I28" s="158"/>
      <c r="J28" s="158"/>
    </row>
    <row r="29" spans="1:10" x14ac:dyDescent="0.2">
      <c r="A29">
        <f>Forside!$B$4</f>
        <v>2025</v>
      </c>
      <c r="B29" t="str">
        <f>Forside!$B$3</f>
        <v>Udfyldes automatisk</v>
      </c>
      <c r="C29" t="s">
        <v>488</v>
      </c>
      <c r="D29" s="158"/>
      <c r="E29" s="158"/>
      <c r="F29" s="158"/>
      <c r="G29" s="158"/>
      <c r="H29" s="158"/>
      <c r="I29" s="158"/>
      <c r="J29" s="158"/>
    </row>
    <row r="30" spans="1:10" x14ac:dyDescent="0.2">
      <c r="A30">
        <f>Forside!$B$4</f>
        <v>2025</v>
      </c>
      <c r="B30" t="str">
        <f>Forside!$B$3</f>
        <v>Udfyldes automatisk</v>
      </c>
      <c r="C30" t="s">
        <v>488</v>
      </c>
      <c r="D30" s="158"/>
      <c r="E30" s="158"/>
      <c r="F30" s="158"/>
      <c r="G30" s="158"/>
      <c r="H30" s="158"/>
      <c r="I30" s="158"/>
      <c r="J30" s="158"/>
    </row>
    <row r="31" spans="1:10" x14ac:dyDescent="0.2">
      <c r="A31">
        <f>Forside!$B$4</f>
        <v>2025</v>
      </c>
      <c r="B31" t="str">
        <f>Forside!$B$3</f>
        <v>Udfyldes automatisk</v>
      </c>
      <c r="C31" t="s">
        <v>488</v>
      </c>
      <c r="D31" s="158"/>
      <c r="E31" s="158"/>
      <c r="F31" s="158"/>
      <c r="G31" s="158"/>
      <c r="H31" s="158"/>
      <c r="I31" s="158"/>
      <c r="J31" s="158"/>
    </row>
    <row r="32" spans="1:10" x14ac:dyDescent="0.2">
      <c r="A32">
        <f>Forside!$B$4</f>
        <v>2025</v>
      </c>
      <c r="B32" t="str">
        <f>Forside!$B$3</f>
        <v>Udfyldes automatisk</v>
      </c>
      <c r="C32" t="s">
        <v>488</v>
      </c>
      <c r="D32" s="158"/>
      <c r="E32" s="158"/>
      <c r="F32" s="158"/>
      <c r="G32" s="158"/>
      <c r="H32" s="158"/>
      <c r="I32" s="158"/>
      <c r="J32" s="158"/>
    </row>
    <row r="33" spans="1:10" x14ac:dyDescent="0.2">
      <c r="A33">
        <f>Forside!$B$4</f>
        <v>2025</v>
      </c>
      <c r="B33" t="str">
        <f>Forside!$B$3</f>
        <v>Udfyldes automatisk</v>
      </c>
      <c r="C33" t="s">
        <v>488</v>
      </c>
      <c r="D33" s="158"/>
      <c r="E33" s="158"/>
      <c r="F33" s="158"/>
      <c r="G33" s="158"/>
      <c r="H33" s="158"/>
      <c r="I33" s="158"/>
      <c r="J33" s="158"/>
    </row>
    <row r="34" spans="1:10" x14ac:dyDescent="0.2">
      <c r="A34">
        <f>Forside!$B$4</f>
        <v>2025</v>
      </c>
      <c r="B34" t="str">
        <f>Forside!$B$3</f>
        <v>Udfyldes automatisk</v>
      </c>
      <c r="C34" t="s">
        <v>488</v>
      </c>
      <c r="D34" s="158"/>
      <c r="E34" s="158"/>
      <c r="F34" s="158"/>
      <c r="G34" s="158"/>
      <c r="H34" s="158"/>
      <c r="I34" s="158"/>
      <c r="J34" s="158"/>
    </row>
    <row r="35" spans="1:10" x14ac:dyDescent="0.2">
      <c r="A35">
        <f>Forside!$B$4</f>
        <v>2025</v>
      </c>
      <c r="B35" t="str">
        <f>Forside!$B$3</f>
        <v>Udfyldes automatisk</v>
      </c>
      <c r="C35" t="s">
        <v>488</v>
      </c>
      <c r="D35" s="158"/>
      <c r="E35" s="158"/>
      <c r="F35" s="158"/>
      <c r="G35" s="158"/>
      <c r="H35" s="158"/>
      <c r="I35" s="158"/>
      <c r="J35" s="158"/>
    </row>
    <row r="36" spans="1:10" x14ac:dyDescent="0.2">
      <c r="A36">
        <f>Forside!$B$4</f>
        <v>2025</v>
      </c>
      <c r="B36" t="str">
        <f>Forside!$B$3</f>
        <v>Udfyldes automatisk</v>
      </c>
      <c r="C36" t="s">
        <v>488</v>
      </c>
      <c r="D36" s="158"/>
      <c r="E36" s="158"/>
      <c r="F36" s="158"/>
      <c r="G36" s="158"/>
      <c r="H36" s="158"/>
      <c r="I36" s="158"/>
      <c r="J36" s="158"/>
    </row>
    <row r="37" spans="1:10" x14ac:dyDescent="0.2">
      <c r="A37">
        <f>Forside!$B$4</f>
        <v>2025</v>
      </c>
      <c r="B37" t="str">
        <f>Forside!$B$3</f>
        <v>Udfyldes automatisk</v>
      </c>
      <c r="C37" t="s">
        <v>488</v>
      </c>
      <c r="D37" s="158"/>
      <c r="E37" s="158"/>
      <c r="F37" s="158"/>
      <c r="G37" s="158"/>
      <c r="H37" s="158"/>
      <c r="I37" s="158"/>
      <c r="J37" s="158"/>
    </row>
    <row r="38" spans="1:10" x14ac:dyDescent="0.2">
      <c r="A38">
        <f>Forside!$B$4</f>
        <v>2025</v>
      </c>
      <c r="B38" t="str">
        <f>Forside!$B$3</f>
        <v>Udfyldes automatisk</v>
      </c>
      <c r="C38" t="s">
        <v>488</v>
      </c>
      <c r="D38" s="158"/>
      <c r="E38" s="158"/>
      <c r="F38" s="158"/>
      <c r="G38" s="158"/>
      <c r="H38" s="158"/>
      <c r="I38" s="158"/>
      <c r="J38" s="158"/>
    </row>
    <row r="39" spans="1:10" x14ac:dyDescent="0.2">
      <c r="A39">
        <f>Forside!$B$4</f>
        <v>2025</v>
      </c>
      <c r="B39" t="str">
        <f>Forside!$B$3</f>
        <v>Udfyldes automatisk</v>
      </c>
      <c r="C39" t="s">
        <v>488</v>
      </c>
      <c r="D39" s="158"/>
      <c r="E39" s="158"/>
      <c r="F39" s="158"/>
      <c r="G39" s="158"/>
      <c r="H39" s="158"/>
      <c r="I39" s="158"/>
      <c r="J39" s="158"/>
    </row>
    <row r="40" spans="1:10" x14ac:dyDescent="0.2">
      <c r="A40">
        <f>Forside!$B$4</f>
        <v>2025</v>
      </c>
      <c r="B40" t="str">
        <f>Forside!$B$3</f>
        <v>Udfyldes automatisk</v>
      </c>
      <c r="C40" t="s">
        <v>488</v>
      </c>
      <c r="D40" s="158"/>
      <c r="E40" s="158"/>
      <c r="F40" s="158"/>
      <c r="G40" s="158"/>
      <c r="H40" s="158"/>
      <c r="I40" s="158"/>
      <c r="J40" s="158"/>
    </row>
    <row r="41" spans="1:10" x14ac:dyDescent="0.2">
      <c r="A41">
        <f>Forside!$B$4</f>
        <v>2025</v>
      </c>
      <c r="B41" t="str">
        <f>Forside!$B$3</f>
        <v>Udfyldes automatisk</v>
      </c>
      <c r="C41" t="s">
        <v>488</v>
      </c>
      <c r="D41" s="158"/>
      <c r="E41" s="158"/>
      <c r="F41" s="158"/>
      <c r="G41" s="158"/>
      <c r="H41" s="158"/>
      <c r="I41" s="158"/>
      <c r="J41" s="158"/>
    </row>
    <row r="42" spans="1:10" x14ac:dyDescent="0.2">
      <c r="A42">
        <f>Forside!$B$4</f>
        <v>2025</v>
      </c>
      <c r="B42" t="str">
        <f>Forside!$B$3</f>
        <v>Udfyldes automatisk</v>
      </c>
      <c r="C42" t="s">
        <v>488</v>
      </c>
      <c r="D42" s="158"/>
      <c r="E42" s="158"/>
      <c r="F42" s="158"/>
      <c r="G42" s="158"/>
      <c r="H42" s="158"/>
      <c r="I42" s="158"/>
      <c r="J42" s="158"/>
    </row>
    <row r="43" spans="1:10" x14ac:dyDescent="0.2">
      <c r="A43">
        <f>Forside!$B$4</f>
        <v>2025</v>
      </c>
      <c r="B43" t="str">
        <f>Forside!$B$3</f>
        <v>Udfyldes automatisk</v>
      </c>
      <c r="C43" t="s">
        <v>488</v>
      </c>
      <c r="D43" s="158"/>
      <c r="E43" s="158"/>
      <c r="F43" s="158"/>
      <c r="G43" s="158"/>
      <c r="H43" s="158"/>
      <c r="I43" s="158"/>
      <c r="J43" s="158"/>
    </row>
    <row r="44" spans="1:10" x14ac:dyDescent="0.2">
      <c r="A44">
        <f>Forside!$B$4</f>
        <v>2025</v>
      </c>
      <c r="B44" t="str">
        <f>Forside!$B$3</f>
        <v>Udfyldes automatisk</v>
      </c>
      <c r="C44" t="s">
        <v>488</v>
      </c>
      <c r="D44" s="158"/>
      <c r="E44" s="158"/>
      <c r="F44" s="158"/>
      <c r="G44" s="158"/>
      <c r="H44" s="158"/>
      <c r="I44" s="158"/>
      <c r="J44" s="158"/>
    </row>
    <row r="45" spans="1:10" x14ac:dyDescent="0.2">
      <c r="A45">
        <f>Forside!$B$4</f>
        <v>2025</v>
      </c>
      <c r="B45" t="str">
        <f>Forside!$B$3</f>
        <v>Udfyldes automatisk</v>
      </c>
      <c r="C45" t="s">
        <v>488</v>
      </c>
      <c r="D45" s="158"/>
      <c r="E45" s="158"/>
      <c r="F45" s="158"/>
      <c r="G45" s="158"/>
      <c r="H45" s="158"/>
      <c r="I45" s="158"/>
      <c r="J45" s="158"/>
    </row>
    <row r="46" spans="1:10" x14ac:dyDescent="0.2">
      <c r="A46">
        <f>Forside!$B$4</f>
        <v>2025</v>
      </c>
      <c r="B46" t="str">
        <f>Forside!$B$3</f>
        <v>Udfyldes automatisk</v>
      </c>
      <c r="C46" t="s">
        <v>488</v>
      </c>
      <c r="D46" s="158"/>
      <c r="E46" s="158"/>
      <c r="F46" s="158"/>
      <c r="G46" s="158"/>
      <c r="H46" s="158"/>
      <c r="I46" s="158"/>
      <c r="J46" s="158"/>
    </row>
    <row r="47" spans="1:10" x14ac:dyDescent="0.2">
      <c r="A47">
        <f>Forside!$B$4</f>
        <v>2025</v>
      </c>
      <c r="B47" t="str">
        <f>Forside!$B$3</f>
        <v>Udfyldes automatisk</v>
      </c>
      <c r="C47" t="s">
        <v>488</v>
      </c>
      <c r="D47" s="158"/>
      <c r="E47" s="158"/>
      <c r="F47" s="158"/>
      <c r="G47" s="158"/>
      <c r="H47" s="158"/>
      <c r="I47" s="158"/>
      <c r="J47" s="158"/>
    </row>
    <row r="48" spans="1:10" x14ac:dyDescent="0.2">
      <c r="A48">
        <f>Forside!$B$4</f>
        <v>2025</v>
      </c>
      <c r="B48" t="str">
        <f>Forside!$B$3</f>
        <v>Udfyldes automatisk</v>
      </c>
      <c r="C48" t="s">
        <v>488</v>
      </c>
      <c r="D48" s="158"/>
      <c r="E48" s="158"/>
      <c r="F48" s="158"/>
      <c r="G48" s="158"/>
      <c r="H48" s="158"/>
      <c r="I48" s="158"/>
      <c r="J48" s="158"/>
    </row>
    <row r="49" spans="1:10" x14ac:dyDescent="0.2">
      <c r="A49">
        <f>Forside!$B$4</f>
        <v>2025</v>
      </c>
      <c r="B49" t="str">
        <f>Forside!$B$3</f>
        <v>Udfyldes automatisk</v>
      </c>
      <c r="C49" t="s">
        <v>488</v>
      </c>
      <c r="D49" s="158"/>
      <c r="E49" s="158"/>
      <c r="F49" s="158"/>
      <c r="G49" s="158"/>
      <c r="H49" s="158"/>
      <c r="I49" s="158"/>
      <c r="J49" s="158"/>
    </row>
    <row r="50" spans="1:10" x14ac:dyDescent="0.2">
      <c r="A50">
        <f>Forside!$B$4</f>
        <v>2025</v>
      </c>
      <c r="B50" t="str">
        <f>Forside!$B$3</f>
        <v>Udfyldes automatisk</v>
      </c>
      <c r="C50" t="s">
        <v>488</v>
      </c>
      <c r="D50" s="158"/>
      <c r="E50" s="158"/>
      <c r="F50" s="158"/>
      <c r="G50" s="158"/>
      <c r="H50" s="158"/>
      <c r="I50" s="158"/>
      <c r="J50" s="158"/>
    </row>
    <row r="51" spans="1:10" x14ac:dyDescent="0.2">
      <c r="A51">
        <f>Forside!$B$4</f>
        <v>2025</v>
      </c>
      <c r="B51" t="str">
        <f>Forside!$B$3</f>
        <v>Udfyldes automatisk</v>
      </c>
      <c r="C51" t="s">
        <v>488</v>
      </c>
      <c r="D51" s="158"/>
      <c r="E51" s="158"/>
      <c r="F51" s="158"/>
      <c r="G51" s="158"/>
      <c r="H51" s="158"/>
      <c r="I51" s="158"/>
      <c r="J51" s="158"/>
    </row>
  </sheetData>
  <sheetProtection algorithmName="SHA-512" hashValue="rd4CwHAas12/V9gAJFHXegnTASy6yMriY2Q7zMa/RLcHc/dCK+0Olqw9xjE/QBR9hiAA5MS6ARf79sEs33DStg==" saltValue="g+cooijXOCiCh/GjdeyaEg==" spinCount="100000" sheet="1" objects="1" scenarios="1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0000000}">
          <x14:formula1>
            <xm:f>Stamdata!$H$2</xm:f>
          </x14:formula1>
          <xm:sqref>C2:C51</xm:sqref>
        </x14:dataValidation>
        <x14:dataValidation type="list" allowBlank="1" showInputMessage="1" showErrorMessage="1" xr:uid="{00000000-0002-0000-0A00-000001000000}">
          <x14:formula1>
            <xm:f>Stamdata!$I$10:$I$12</xm:f>
          </x14:formula1>
          <xm:sqref>E2:E51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C28"/>
  <sheetViews>
    <sheetView showGridLines="0" zoomScaleNormal="100" zoomScaleSheetLayoutView="90" workbookViewId="0">
      <pane ySplit="3" topLeftCell="A4" activePane="bottomLeft" state="frozen"/>
      <selection pane="bottomLeft" activeCell="F25" sqref="F25"/>
    </sheetView>
  </sheetViews>
  <sheetFormatPr defaultColWidth="9.140625" defaultRowHeight="12.75" x14ac:dyDescent="0.2"/>
  <cols>
    <col min="1" max="1" width="47.28515625" style="12" bestFit="1" customWidth="1"/>
    <col min="2" max="2" width="9.140625" style="12"/>
    <col min="3" max="3" width="12.7109375" style="12" bestFit="1" customWidth="1"/>
    <col min="4" max="16384" width="9.140625" style="12"/>
  </cols>
  <sheetData>
    <row r="1" spans="1:3" ht="18.75" x14ac:dyDescent="0.2">
      <c r="A1" s="1" t="s">
        <v>656</v>
      </c>
      <c r="B1" s="62" t="str">
        <f>IF(Forside!$B$2= "Institutionsnr ikke fundet", "ADVARSEL: Institutionsnummer er ikke udfyldt på forsiden", "")</f>
        <v/>
      </c>
    </row>
    <row r="3" spans="1:3" s="15" customFormat="1" x14ac:dyDescent="0.2">
      <c r="A3" s="4" t="s">
        <v>503</v>
      </c>
      <c r="B3" s="13" t="s">
        <v>6</v>
      </c>
      <c r="C3" s="14">
        <v>2025</v>
      </c>
    </row>
    <row r="4" spans="1:3" x14ac:dyDescent="0.2">
      <c r="A4" s="17"/>
      <c r="B4" s="16"/>
      <c r="C4" s="18"/>
    </row>
    <row r="5" spans="1:3" x14ac:dyDescent="0.2">
      <c r="A5" s="22" t="s">
        <v>7</v>
      </c>
      <c r="B5" s="20">
        <v>1</v>
      </c>
      <c r="C5" s="60">
        <f>ABS(Resultatopgørelse!C14)/1000</f>
        <v>0</v>
      </c>
    </row>
    <row r="6" spans="1:3" x14ac:dyDescent="0.2">
      <c r="A6" s="22" t="s">
        <v>8</v>
      </c>
      <c r="B6" s="20">
        <v>2</v>
      </c>
      <c r="C6" s="61">
        <f>ABS(Resultatopgørelse!C23)/1000</f>
        <v>0</v>
      </c>
    </row>
    <row r="7" spans="1:3" x14ac:dyDescent="0.2">
      <c r="A7" s="22" t="s">
        <v>9</v>
      </c>
      <c r="B7" s="20">
        <v>3</v>
      </c>
      <c r="C7" s="61">
        <f>ABS(Resultatopgørelse!C29)/1000</f>
        <v>0</v>
      </c>
    </row>
    <row r="8" spans="1:3" x14ac:dyDescent="0.2">
      <c r="A8" s="22" t="s">
        <v>10</v>
      </c>
      <c r="B8" s="20">
        <v>4</v>
      </c>
      <c r="C8" s="61">
        <f>ABS(Resultatopgørelse!C37)/1000</f>
        <v>0</v>
      </c>
    </row>
    <row r="9" spans="1:3" x14ac:dyDescent="0.2">
      <c r="A9" s="27" t="s">
        <v>130</v>
      </c>
      <c r="B9" s="24"/>
      <c r="C9" s="28">
        <f>SUM(C5:C8)</f>
        <v>0</v>
      </c>
    </row>
    <row r="10" spans="1:3" x14ac:dyDescent="0.2">
      <c r="A10" s="19"/>
      <c r="B10" s="19"/>
      <c r="C10" s="21"/>
    </row>
    <row r="11" spans="1:3" x14ac:dyDescent="0.2">
      <c r="A11" s="19" t="s">
        <v>11</v>
      </c>
      <c r="B11" s="20">
        <v>5</v>
      </c>
      <c r="C11" s="57">
        <f>ABS(Resultatopgørelse!C42)/1000</f>
        <v>0</v>
      </c>
    </row>
    <row r="12" spans="1:3" x14ac:dyDescent="0.2">
      <c r="A12" s="19" t="s">
        <v>13</v>
      </c>
      <c r="B12" s="20">
        <v>6</v>
      </c>
      <c r="C12" s="57">
        <f>ABS(Resultatopgørelse!C47)/1000</f>
        <v>0</v>
      </c>
    </row>
    <row r="13" spans="1:3" x14ac:dyDescent="0.2">
      <c r="A13" s="19" t="s">
        <v>14</v>
      </c>
      <c r="B13" s="20">
        <v>7</v>
      </c>
      <c r="C13" s="57">
        <f>ABS(Resultatopgørelse!C52)/1000</f>
        <v>0</v>
      </c>
    </row>
    <row r="14" spans="1:3" x14ac:dyDescent="0.2">
      <c r="A14" s="19" t="s">
        <v>15</v>
      </c>
      <c r="B14" s="20">
        <v>8</v>
      </c>
      <c r="C14" s="57">
        <f>ABS(Resultatopgørelse!C57)/1000</f>
        <v>0</v>
      </c>
    </row>
    <row r="15" spans="1:3" x14ac:dyDescent="0.2">
      <c r="A15" s="19" t="s">
        <v>659</v>
      </c>
      <c r="B15" s="20">
        <v>9</v>
      </c>
      <c r="C15" s="57">
        <f>ABS(Resultatopgørelse!C62)/1000</f>
        <v>0</v>
      </c>
    </row>
    <row r="16" spans="1:3" x14ac:dyDescent="0.2">
      <c r="A16" s="19" t="s">
        <v>16</v>
      </c>
      <c r="B16" s="20">
        <v>10</v>
      </c>
      <c r="C16" s="57">
        <f>ABS(Resultatopgørelse!C67)/1000</f>
        <v>0</v>
      </c>
    </row>
    <row r="17" spans="1:3" x14ac:dyDescent="0.2">
      <c r="A17" s="19" t="s">
        <v>17</v>
      </c>
      <c r="B17" s="20">
        <v>11</v>
      </c>
      <c r="C17" s="57">
        <f>ABS(Resultatopgørelse!C74)/1000</f>
        <v>0</v>
      </c>
    </row>
    <row r="18" spans="1:3" x14ac:dyDescent="0.2">
      <c r="A18" s="23" t="s">
        <v>131</v>
      </c>
      <c r="B18" s="24"/>
      <c r="C18" s="25">
        <f>SUM(C11:C17)</f>
        <v>0</v>
      </c>
    </row>
    <row r="19" spans="1:3" x14ac:dyDescent="0.2">
      <c r="A19" s="19"/>
      <c r="B19" s="19"/>
      <c r="C19" s="21"/>
    </row>
    <row r="20" spans="1:3" x14ac:dyDescent="0.2">
      <c r="A20" s="23" t="s">
        <v>132</v>
      </c>
      <c r="B20" s="24"/>
      <c r="C20" s="25">
        <f>C9-C18</f>
        <v>0</v>
      </c>
    </row>
    <row r="21" spans="1:3" x14ac:dyDescent="0.2">
      <c r="A21" s="19"/>
      <c r="B21" s="19"/>
      <c r="C21" s="21"/>
    </row>
    <row r="22" spans="1:3" x14ac:dyDescent="0.2">
      <c r="A22" s="19" t="s">
        <v>18</v>
      </c>
      <c r="B22" s="20">
        <v>13</v>
      </c>
      <c r="C22" s="57">
        <f>ABS(Resultatopgørelse!C78)/1000</f>
        <v>0</v>
      </c>
    </row>
    <row r="23" spans="1:3" x14ac:dyDescent="0.2">
      <c r="A23" s="19" t="s">
        <v>19</v>
      </c>
      <c r="B23" s="20">
        <v>13</v>
      </c>
      <c r="C23" s="57">
        <f>ABS(Resultatopgørelse!C82)/1000</f>
        <v>0</v>
      </c>
    </row>
    <row r="24" spans="1:3" x14ac:dyDescent="0.2">
      <c r="A24" s="23" t="s">
        <v>0</v>
      </c>
      <c r="B24" s="50"/>
      <c r="C24" s="11">
        <f>+C20-SUM(C22:C23)</f>
        <v>0</v>
      </c>
    </row>
    <row r="25" spans="1:3" x14ac:dyDescent="0.2">
      <c r="A25" s="19"/>
      <c r="B25" s="20"/>
      <c r="C25" s="21"/>
    </row>
    <row r="26" spans="1:3" x14ac:dyDescent="0.2">
      <c r="A26" s="19" t="s">
        <v>20</v>
      </c>
      <c r="B26" s="20">
        <v>14</v>
      </c>
      <c r="C26" s="57">
        <f>ABS(Resultatopgørelse!C85)/1000</f>
        <v>0</v>
      </c>
    </row>
    <row r="27" spans="1:3" x14ac:dyDescent="0.2">
      <c r="A27" s="19" t="s">
        <v>21</v>
      </c>
      <c r="B27" s="20">
        <v>14</v>
      </c>
      <c r="C27" s="57">
        <f>ABS(Resultatopgørelse!C86)/1000</f>
        <v>0</v>
      </c>
    </row>
    <row r="28" spans="1:3" x14ac:dyDescent="0.2">
      <c r="A28" s="23" t="s">
        <v>2</v>
      </c>
      <c r="B28" s="24"/>
      <c r="C28" s="26">
        <f>+C24-SUM(C26:C27)</f>
        <v>0</v>
      </c>
    </row>
  </sheetData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</vt:i4>
      </vt:variant>
    </vt:vector>
  </HeadingPairs>
  <TitlesOfParts>
    <vt:vector size="13" baseType="lpstr">
      <vt:lpstr>Forside</vt:lpstr>
      <vt:lpstr>Resultatopgørelse</vt:lpstr>
      <vt:lpstr>Balance</vt:lpstr>
      <vt:lpstr>Pengestrømsopgørelse</vt:lpstr>
      <vt:lpstr>Øvrige opgørelser</vt:lpstr>
      <vt:lpstr>Gæld-stat,kommune,region,banker</vt:lpstr>
      <vt:lpstr>Gæld til realkreditinstitutter</vt:lpstr>
      <vt:lpstr>Afledte finansielle instr.</vt:lpstr>
      <vt:lpstr>Visning resultatopgørelse</vt:lpstr>
      <vt:lpstr>Visning balance</vt:lpstr>
      <vt:lpstr>Dataark</vt:lpstr>
      <vt:lpstr>Stamdata</vt:lpstr>
      <vt:lpstr>'Visning balance'!Udskriftsområde</vt:lpstr>
    </vt:vector>
  </TitlesOfParts>
  <Company>UCSJ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Sejer Bjarndahl</dc:creator>
  <cp:lastModifiedBy>Ida Bech Kargo Karlsen</cp:lastModifiedBy>
  <dcterms:created xsi:type="dcterms:W3CDTF">2021-10-25T08:35:40Z</dcterms:created>
  <dcterms:modified xsi:type="dcterms:W3CDTF">2025-11-03T12:13:14Z</dcterms:modified>
</cp:coreProperties>
</file>